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Sa219207\Desktop\"/>
    </mc:Choice>
  </mc:AlternateContent>
  <xr:revisionPtr revIDLastSave="0" documentId="13_ncr:1_{2F8F2BD6-D996-435D-B362-10676F105F90}" xr6:coauthVersionLast="47" xr6:coauthVersionMax="47" xr10:uidLastSave="{00000000-0000-0000-0000-000000000000}"/>
  <bookViews>
    <workbookView xWindow="-28920" yWindow="-120" windowWidth="29040" windowHeight="15840" tabRatio="772" firstSheet="2" activeTab="2" xr2:uid="{00000000-000D-0000-FFFF-FFFF00000000}"/>
  </bookViews>
  <sheets>
    <sheet name="Master List" sheetId="15" state="hidden" r:id="rId1"/>
    <sheet name="CWM &amp; Location" sheetId="26" state="hidden" r:id="rId2"/>
    <sheet name="Welcome" sheetId="31" r:id="rId3"/>
    <sheet name="Programmes (ENG)" sheetId="28" r:id="rId4"/>
    <sheet name="Rhaglen (CYM)" sheetId="29" r:id="rId5"/>
  </sheets>
  <definedNames>
    <definedName name="_xlnm._FilterDatabase" localSheetId="0" hidden="1">'Master List'!$A$1:$AH$383</definedName>
    <definedName name="_xlnm._FilterDatabase" localSheetId="3" hidden="1">'Programmes (ENG)'!$A$1:$W$382</definedName>
    <definedName name="_xlnm._FilterDatabase" localSheetId="4" hidden="1">'Rhaglen (CYM)'!$A$1:$W$382</definedName>
    <definedName name="_xlnm.Print_Area" localSheetId="2">Welcome!$W$1:$AR$45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1" i="28" l="1"/>
  <c r="A42" i="28"/>
  <c r="A43" i="28"/>
  <c r="A110" i="28"/>
  <c r="A111" i="28"/>
  <c r="A112" i="28"/>
  <c r="A113" i="28"/>
  <c r="A114" i="28"/>
  <c r="A115" i="28"/>
  <c r="A134" i="28"/>
  <c r="A135" i="28"/>
  <c r="A136" i="28"/>
  <c r="A158" i="28"/>
  <c r="A159" i="28"/>
  <c r="A160" i="28"/>
  <c r="T41" i="28"/>
  <c r="F382" i="15" l="1"/>
  <c r="F376" i="15"/>
  <c r="A2" i="28" l="1"/>
  <c r="R2" i="29" l="1"/>
  <c r="T37" i="29"/>
  <c r="T38" i="29"/>
  <c r="T39" i="29"/>
  <c r="T40" i="29"/>
  <c r="T41" i="29"/>
  <c r="T44" i="29"/>
  <c r="T45" i="29"/>
  <c r="T46" i="29"/>
  <c r="T47" i="29"/>
  <c r="T48" i="29"/>
  <c r="T49" i="29"/>
  <c r="T50" i="29"/>
  <c r="T51" i="29"/>
  <c r="T52" i="29"/>
  <c r="T53" i="29"/>
  <c r="T54" i="29"/>
  <c r="T55" i="29"/>
  <c r="T56" i="29"/>
  <c r="T57" i="29"/>
  <c r="T58" i="29"/>
  <c r="T59" i="29"/>
  <c r="T60" i="29"/>
  <c r="T61" i="29"/>
  <c r="T62" i="29"/>
  <c r="T63" i="29"/>
  <c r="T64" i="29"/>
  <c r="T65" i="29"/>
  <c r="T66" i="29"/>
  <c r="T67" i="29"/>
  <c r="T68" i="29"/>
  <c r="T69" i="29"/>
  <c r="T70" i="29"/>
  <c r="T71" i="29"/>
  <c r="T72" i="29"/>
  <c r="T73" i="29"/>
  <c r="T74" i="29"/>
  <c r="T75" i="29"/>
  <c r="T76" i="29"/>
  <c r="T77" i="29"/>
  <c r="T78" i="29"/>
  <c r="T79" i="29"/>
  <c r="T80" i="29"/>
  <c r="T81" i="29"/>
  <c r="T82" i="29"/>
  <c r="T83" i="29"/>
  <c r="T84" i="29"/>
  <c r="T85" i="29"/>
  <c r="T86" i="29"/>
  <c r="T87" i="29"/>
  <c r="T88" i="29"/>
  <c r="T89" i="29"/>
  <c r="T90" i="29"/>
  <c r="T91" i="29"/>
  <c r="T92" i="29"/>
  <c r="T93" i="29"/>
  <c r="T94" i="29"/>
  <c r="T95" i="29"/>
  <c r="T96" i="29"/>
  <c r="T97" i="29"/>
  <c r="T98" i="29"/>
  <c r="T99" i="29"/>
  <c r="T100" i="29"/>
  <c r="T101" i="29"/>
  <c r="T102" i="29"/>
  <c r="T103" i="29"/>
  <c r="T104" i="29"/>
  <c r="T105" i="29"/>
  <c r="T106" i="29"/>
  <c r="T116" i="29"/>
  <c r="T117" i="29"/>
  <c r="T118" i="29"/>
  <c r="T119" i="29"/>
  <c r="T120" i="29"/>
  <c r="T121" i="29"/>
  <c r="T122" i="29"/>
  <c r="T123" i="29"/>
  <c r="T124" i="29"/>
  <c r="T125" i="29"/>
  <c r="T126" i="29"/>
  <c r="T127" i="29"/>
  <c r="T128" i="29"/>
  <c r="T129" i="29"/>
  <c r="T130" i="29"/>
  <c r="T131" i="29"/>
  <c r="T132" i="29"/>
  <c r="T133" i="29"/>
  <c r="T137" i="29"/>
  <c r="T138" i="29"/>
  <c r="T139" i="29"/>
  <c r="T140" i="29"/>
  <c r="T141" i="29"/>
  <c r="T142" i="29"/>
  <c r="T143" i="29"/>
  <c r="T144" i="29"/>
  <c r="T145" i="29"/>
  <c r="T146" i="29"/>
  <c r="T147" i="29"/>
  <c r="T148" i="29"/>
  <c r="T152" i="29"/>
  <c r="T153" i="29"/>
  <c r="T154" i="29"/>
  <c r="T155" i="29"/>
  <c r="T156" i="29"/>
  <c r="T157" i="29"/>
  <c r="T161" i="29"/>
  <c r="T162" i="29"/>
  <c r="T163" i="29"/>
  <c r="T164" i="29"/>
  <c r="T165" i="29"/>
  <c r="T166" i="29"/>
  <c r="T170" i="29"/>
  <c r="T171" i="29"/>
  <c r="T172" i="29"/>
  <c r="T173" i="29"/>
  <c r="T174" i="29"/>
  <c r="T175" i="29"/>
  <c r="T176" i="29"/>
  <c r="T177" i="29"/>
  <c r="T178" i="29"/>
  <c r="T179" i="29"/>
  <c r="T180" i="29"/>
  <c r="T181" i="29"/>
  <c r="T182" i="29"/>
  <c r="T183" i="29"/>
  <c r="T184" i="29"/>
  <c r="T185" i="29"/>
  <c r="T186" i="29"/>
  <c r="T187" i="29"/>
  <c r="T188" i="29"/>
  <c r="T189" i="29"/>
  <c r="T190" i="29"/>
  <c r="T191" i="29"/>
  <c r="T192" i="29"/>
  <c r="T193" i="29"/>
  <c r="T194" i="29"/>
  <c r="T195" i="29"/>
  <c r="T196" i="29"/>
  <c r="T197" i="29"/>
  <c r="T198" i="29"/>
  <c r="T199" i="29"/>
  <c r="T200" i="29"/>
  <c r="T201" i="29"/>
  <c r="T202" i="29"/>
  <c r="T203" i="29"/>
  <c r="T204" i="29"/>
  <c r="T205" i="29"/>
  <c r="T206" i="29"/>
  <c r="T207" i="29"/>
  <c r="T208" i="29"/>
  <c r="T209" i="29"/>
  <c r="T210" i="29"/>
  <c r="T211" i="29"/>
  <c r="T212" i="29"/>
  <c r="T213" i="29"/>
  <c r="T214" i="29"/>
  <c r="T215" i="29"/>
  <c r="T216" i="29"/>
  <c r="T217" i="29"/>
  <c r="T218" i="29"/>
  <c r="T219" i="29"/>
  <c r="T220" i="29"/>
  <c r="T221" i="29"/>
  <c r="T222" i="29"/>
  <c r="T223" i="29"/>
  <c r="T227" i="29"/>
  <c r="T228" i="29"/>
  <c r="T229" i="29"/>
  <c r="T230" i="29"/>
  <c r="T231" i="29"/>
  <c r="T232" i="29"/>
  <c r="T233" i="29"/>
  <c r="T234" i="29"/>
  <c r="T235" i="29"/>
  <c r="T236" i="29"/>
  <c r="T237" i="29"/>
  <c r="T238" i="29"/>
  <c r="T239" i="29"/>
  <c r="T240" i="29"/>
  <c r="T241" i="29"/>
  <c r="T242" i="29"/>
  <c r="T243" i="29"/>
  <c r="T244" i="29"/>
  <c r="T245" i="29"/>
  <c r="T246" i="29"/>
  <c r="T247" i="29"/>
  <c r="T251" i="29"/>
  <c r="T252" i="29"/>
  <c r="T253" i="29"/>
  <c r="T254" i="29"/>
  <c r="T255" i="29"/>
  <c r="T256" i="29"/>
  <c r="T260" i="29"/>
  <c r="T261" i="29"/>
  <c r="T262" i="29"/>
  <c r="T263" i="29"/>
  <c r="T264" i="29"/>
  <c r="T265" i="29"/>
  <c r="T266" i="29"/>
  <c r="T267" i="29"/>
  <c r="T268" i="29"/>
  <c r="T269" i="29"/>
  <c r="T270" i="29"/>
  <c r="T271" i="29"/>
  <c r="T272" i="29"/>
  <c r="T273" i="29"/>
  <c r="T274" i="29"/>
  <c r="T275" i="29"/>
  <c r="T276" i="29"/>
  <c r="T277" i="29"/>
  <c r="T278" i="29"/>
  <c r="T279" i="29"/>
  <c r="T280" i="29"/>
  <c r="T281" i="29"/>
  <c r="T282" i="29"/>
  <c r="T283" i="29"/>
  <c r="T284" i="29"/>
  <c r="T285" i="29"/>
  <c r="T286" i="29"/>
  <c r="T287" i="29"/>
  <c r="T288" i="29"/>
  <c r="T289" i="29"/>
  <c r="T290" i="29"/>
  <c r="T291" i="29"/>
  <c r="T292" i="29"/>
  <c r="T293" i="29"/>
  <c r="T294" i="29"/>
  <c r="T295" i="29"/>
  <c r="T296" i="29"/>
  <c r="T297" i="29"/>
  <c r="T298" i="29"/>
  <c r="T299" i="29"/>
  <c r="T300" i="29"/>
  <c r="T301" i="29"/>
  <c r="T302" i="29"/>
  <c r="T303" i="29"/>
  <c r="T304" i="29"/>
  <c r="T305" i="29"/>
  <c r="T306" i="29"/>
  <c r="T307" i="29"/>
  <c r="T308" i="29"/>
  <c r="T309" i="29"/>
  <c r="T310" i="29"/>
  <c r="T311" i="29"/>
  <c r="T312" i="29"/>
  <c r="T313" i="29"/>
  <c r="T314" i="29"/>
  <c r="T315" i="29"/>
  <c r="T316" i="29"/>
  <c r="T317" i="29"/>
  <c r="T318" i="29"/>
  <c r="T319" i="29"/>
  <c r="T320" i="29"/>
  <c r="T321" i="29"/>
  <c r="T322" i="29"/>
  <c r="T14" i="29"/>
  <c r="T15" i="29"/>
  <c r="T16" i="29"/>
  <c r="T17" i="29"/>
  <c r="T18" i="29"/>
  <c r="T19" i="29"/>
  <c r="T20" i="29"/>
  <c r="T21" i="29"/>
  <c r="T22" i="29"/>
  <c r="T23" i="29"/>
  <c r="T24" i="29"/>
  <c r="T25" i="29"/>
  <c r="T26" i="29"/>
  <c r="T27" i="29"/>
  <c r="T28" i="29"/>
  <c r="T29" i="29"/>
  <c r="T30" i="29"/>
  <c r="T31" i="29"/>
  <c r="T35" i="29"/>
  <c r="T36" i="29"/>
  <c r="R5" i="29"/>
  <c r="R6" i="29"/>
  <c r="R7" i="29"/>
  <c r="R8" i="29"/>
  <c r="R9" i="29"/>
  <c r="R10" i="29"/>
  <c r="R11" i="29"/>
  <c r="R12" i="29"/>
  <c r="R13" i="29"/>
  <c r="R14" i="29"/>
  <c r="R15" i="29"/>
  <c r="R16" i="29"/>
  <c r="R17" i="29"/>
  <c r="R18" i="29"/>
  <c r="R19" i="29"/>
  <c r="R20" i="29"/>
  <c r="R21" i="29"/>
  <c r="R22" i="29"/>
  <c r="R23" i="29"/>
  <c r="R24" i="29"/>
  <c r="R25" i="29"/>
  <c r="R26" i="29"/>
  <c r="R27" i="29"/>
  <c r="R28" i="29"/>
  <c r="R29" i="29"/>
  <c r="R30" i="29"/>
  <c r="R31" i="29"/>
  <c r="R32" i="29"/>
  <c r="R33" i="29"/>
  <c r="R34" i="29"/>
  <c r="R35" i="29"/>
  <c r="R36" i="29"/>
  <c r="R37" i="29"/>
  <c r="R38" i="29"/>
  <c r="R39" i="29"/>
  <c r="R40" i="29"/>
  <c r="R41" i="29"/>
  <c r="R42" i="29"/>
  <c r="R43" i="29"/>
  <c r="R44" i="29"/>
  <c r="R45" i="29"/>
  <c r="R46" i="29"/>
  <c r="R47" i="29"/>
  <c r="R48" i="29"/>
  <c r="R49" i="29"/>
  <c r="R50" i="29"/>
  <c r="R51" i="29"/>
  <c r="R52" i="29"/>
  <c r="R53" i="29"/>
  <c r="R54" i="29"/>
  <c r="R55" i="29"/>
  <c r="R56" i="29"/>
  <c r="R57" i="29"/>
  <c r="R58" i="29"/>
  <c r="R59" i="29"/>
  <c r="R60" i="29"/>
  <c r="R61" i="29"/>
  <c r="R62" i="29"/>
  <c r="R63" i="29"/>
  <c r="R64" i="29"/>
  <c r="R65" i="29"/>
  <c r="R66" i="29"/>
  <c r="R67" i="29"/>
  <c r="R68" i="29"/>
  <c r="R69" i="29"/>
  <c r="R70" i="29"/>
  <c r="R71" i="29"/>
  <c r="R72" i="29"/>
  <c r="R73" i="29"/>
  <c r="R74" i="29"/>
  <c r="R75" i="29"/>
  <c r="R76" i="29"/>
  <c r="R77" i="29"/>
  <c r="R78" i="29"/>
  <c r="R79" i="29"/>
  <c r="R80" i="29"/>
  <c r="R81" i="29"/>
  <c r="R82" i="29"/>
  <c r="R83" i="29"/>
  <c r="R84" i="29"/>
  <c r="R85" i="29"/>
  <c r="R86" i="29"/>
  <c r="R87" i="29"/>
  <c r="R88" i="29"/>
  <c r="R89" i="29"/>
  <c r="R90" i="29"/>
  <c r="R91" i="29"/>
  <c r="R92" i="29"/>
  <c r="R93" i="29"/>
  <c r="R94" i="29"/>
  <c r="R95" i="29"/>
  <c r="R96" i="29"/>
  <c r="R97" i="29"/>
  <c r="R98" i="29"/>
  <c r="R99" i="29"/>
  <c r="R100" i="29"/>
  <c r="R101" i="29"/>
  <c r="R102" i="29"/>
  <c r="R103" i="29"/>
  <c r="R104" i="29"/>
  <c r="R105" i="29"/>
  <c r="R106" i="29"/>
  <c r="R107" i="29"/>
  <c r="R108" i="29"/>
  <c r="R109" i="29"/>
  <c r="R110" i="29"/>
  <c r="R111" i="29"/>
  <c r="R112" i="29"/>
  <c r="R113" i="29"/>
  <c r="R114" i="29"/>
  <c r="R115" i="29"/>
  <c r="R116" i="29"/>
  <c r="R117" i="29"/>
  <c r="R118" i="29"/>
  <c r="R119" i="29"/>
  <c r="R120" i="29"/>
  <c r="R121" i="29"/>
  <c r="R122" i="29"/>
  <c r="R123" i="29"/>
  <c r="R124" i="29"/>
  <c r="R125" i="29"/>
  <c r="R126" i="29"/>
  <c r="R127" i="29"/>
  <c r="R128" i="29"/>
  <c r="R129" i="29"/>
  <c r="R130" i="29"/>
  <c r="R131" i="29"/>
  <c r="R132" i="29"/>
  <c r="R133" i="29"/>
  <c r="R134" i="29"/>
  <c r="R135" i="29"/>
  <c r="R136" i="29"/>
  <c r="R137" i="29"/>
  <c r="R138" i="29"/>
  <c r="R139" i="29"/>
  <c r="R140" i="29"/>
  <c r="R141" i="29"/>
  <c r="R142" i="29"/>
  <c r="R143" i="29"/>
  <c r="R144" i="29"/>
  <c r="R145" i="29"/>
  <c r="R146" i="29"/>
  <c r="R147" i="29"/>
  <c r="R148" i="29"/>
  <c r="R149" i="29"/>
  <c r="R150" i="29"/>
  <c r="R151" i="29"/>
  <c r="R152" i="29"/>
  <c r="R153" i="29"/>
  <c r="R154" i="29"/>
  <c r="R155" i="29"/>
  <c r="R156" i="29"/>
  <c r="R157" i="29"/>
  <c r="R158" i="29"/>
  <c r="R159" i="29"/>
  <c r="R160" i="29"/>
  <c r="R161" i="29"/>
  <c r="R162" i="29"/>
  <c r="R163" i="29"/>
  <c r="R164" i="29"/>
  <c r="R165" i="29"/>
  <c r="R166" i="29"/>
  <c r="R167" i="29"/>
  <c r="R168" i="29"/>
  <c r="R169" i="29"/>
  <c r="R170" i="29"/>
  <c r="R171" i="29"/>
  <c r="R172" i="29"/>
  <c r="R173" i="29"/>
  <c r="R174" i="29"/>
  <c r="R175" i="29"/>
  <c r="R176" i="29"/>
  <c r="R177" i="29"/>
  <c r="R178" i="29"/>
  <c r="R179" i="29"/>
  <c r="R180" i="29"/>
  <c r="R181" i="29"/>
  <c r="R182" i="29"/>
  <c r="R183" i="29"/>
  <c r="R184" i="29"/>
  <c r="R185" i="29"/>
  <c r="R186" i="29"/>
  <c r="R187" i="29"/>
  <c r="R188" i="29"/>
  <c r="R189" i="29"/>
  <c r="R190" i="29"/>
  <c r="R191" i="29"/>
  <c r="R192" i="29"/>
  <c r="R193" i="29"/>
  <c r="R194" i="29"/>
  <c r="R195" i="29"/>
  <c r="R196" i="29"/>
  <c r="R197" i="29"/>
  <c r="R198" i="29"/>
  <c r="R199" i="29"/>
  <c r="R200" i="29"/>
  <c r="R201" i="29"/>
  <c r="R202" i="29"/>
  <c r="R203" i="29"/>
  <c r="R204" i="29"/>
  <c r="R205" i="29"/>
  <c r="R206" i="29"/>
  <c r="R207" i="29"/>
  <c r="R208" i="29"/>
  <c r="R209" i="29"/>
  <c r="R210" i="29"/>
  <c r="R211" i="29"/>
  <c r="R212" i="29"/>
  <c r="R213" i="29"/>
  <c r="R214" i="29"/>
  <c r="R215" i="29"/>
  <c r="R216" i="29"/>
  <c r="R217" i="29"/>
  <c r="R218" i="29"/>
  <c r="R219" i="29"/>
  <c r="R220" i="29"/>
  <c r="R221" i="29"/>
  <c r="R222" i="29"/>
  <c r="R223" i="29"/>
  <c r="R224" i="29"/>
  <c r="R225" i="29"/>
  <c r="R226" i="29"/>
  <c r="R227" i="29"/>
  <c r="R228" i="29"/>
  <c r="R229" i="29"/>
  <c r="R230" i="29"/>
  <c r="R231" i="29"/>
  <c r="R232" i="29"/>
  <c r="R233" i="29"/>
  <c r="R234" i="29"/>
  <c r="R235" i="29"/>
  <c r="R236" i="29"/>
  <c r="R237" i="29"/>
  <c r="R238" i="29"/>
  <c r="R239" i="29"/>
  <c r="R240" i="29"/>
  <c r="R241" i="29"/>
  <c r="R242" i="29"/>
  <c r="R243" i="29"/>
  <c r="R244" i="29"/>
  <c r="R245" i="29"/>
  <c r="R246" i="29"/>
  <c r="R247" i="29"/>
  <c r="R248" i="29"/>
  <c r="R249" i="29"/>
  <c r="R250" i="29"/>
  <c r="R251" i="29"/>
  <c r="R252" i="29"/>
  <c r="R253" i="29"/>
  <c r="R254" i="29"/>
  <c r="R255" i="29"/>
  <c r="R256" i="29"/>
  <c r="R257" i="29"/>
  <c r="R258" i="29"/>
  <c r="R259" i="29"/>
  <c r="R260" i="29"/>
  <c r="R261" i="29"/>
  <c r="R262" i="29"/>
  <c r="R263" i="29"/>
  <c r="R264" i="29"/>
  <c r="R265" i="29"/>
  <c r="R266" i="29"/>
  <c r="R267" i="29"/>
  <c r="R268" i="29"/>
  <c r="R269" i="29"/>
  <c r="R270" i="29"/>
  <c r="R271" i="29"/>
  <c r="R272" i="29"/>
  <c r="R273" i="29"/>
  <c r="R274" i="29"/>
  <c r="R275" i="29"/>
  <c r="R276" i="29"/>
  <c r="R277" i="29"/>
  <c r="R278" i="29"/>
  <c r="R279" i="29"/>
  <c r="R280" i="29"/>
  <c r="R281" i="29"/>
  <c r="R282" i="29"/>
  <c r="R283" i="29"/>
  <c r="R284" i="29"/>
  <c r="R285" i="29"/>
  <c r="R286" i="29"/>
  <c r="R287" i="29"/>
  <c r="R288" i="29"/>
  <c r="R289" i="29"/>
  <c r="R290" i="29"/>
  <c r="R291" i="29"/>
  <c r="R292" i="29"/>
  <c r="R293" i="29"/>
  <c r="R294" i="29"/>
  <c r="R295" i="29"/>
  <c r="R296" i="29"/>
  <c r="R297" i="29"/>
  <c r="R298" i="29"/>
  <c r="R299" i="29"/>
  <c r="R300" i="29"/>
  <c r="R301" i="29"/>
  <c r="R302" i="29"/>
  <c r="R303" i="29"/>
  <c r="R304" i="29"/>
  <c r="R305" i="29"/>
  <c r="R306" i="29"/>
  <c r="R307" i="29"/>
  <c r="R308" i="29"/>
  <c r="R309" i="29"/>
  <c r="R310" i="29"/>
  <c r="R311" i="29"/>
  <c r="R312" i="29"/>
  <c r="R313" i="29"/>
  <c r="R314" i="29"/>
  <c r="R315" i="29"/>
  <c r="R316" i="29"/>
  <c r="R317" i="29"/>
  <c r="R318" i="29"/>
  <c r="R319" i="29"/>
  <c r="R320" i="29"/>
  <c r="R321" i="29"/>
  <c r="R322" i="29"/>
  <c r="R323" i="29"/>
  <c r="R324" i="29"/>
  <c r="R325" i="29"/>
  <c r="R326" i="29"/>
  <c r="R327" i="29"/>
  <c r="R328" i="29"/>
  <c r="R329" i="29"/>
  <c r="R330" i="29"/>
  <c r="R331" i="29"/>
  <c r="R332" i="29"/>
  <c r="R333" i="29"/>
  <c r="R334" i="29"/>
  <c r="R335" i="29"/>
  <c r="R336" i="29"/>
  <c r="R337" i="29"/>
  <c r="R338" i="29"/>
  <c r="R339" i="29"/>
  <c r="R340" i="29"/>
  <c r="R341" i="29"/>
  <c r="R342" i="29"/>
  <c r="R343" i="29"/>
  <c r="R344" i="29"/>
  <c r="R345" i="29"/>
  <c r="R346" i="29"/>
  <c r="R347" i="29"/>
  <c r="R348" i="29"/>
  <c r="R349" i="29"/>
  <c r="R350" i="29"/>
  <c r="R351" i="29"/>
  <c r="R352" i="29"/>
  <c r="R353" i="29"/>
  <c r="R354" i="29"/>
  <c r="R355" i="29"/>
  <c r="R356" i="29"/>
  <c r="R357" i="29"/>
  <c r="R358" i="29"/>
  <c r="R359" i="29"/>
  <c r="R360" i="29"/>
  <c r="R361" i="29"/>
  <c r="R362" i="29"/>
  <c r="R363" i="29"/>
  <c r="R364" i="29"/>
  <c r="R365" i="29"/>
  <c r="R366" i="29"/>
  <c r="R367" i="29"/>
  <c r="R368" i="29"/>
  <c r="R369" i="29"/>
  <c r="R370" i="29"/>
  <c r="R371" i="29"/>
  <c r="R372" i="29"/>
  <c r="R373" i="29"/>
  <c r="R374" i="29"/>
  <c r="R375" i="29"/>
  <c r="R376" i="29"/>
  <c r="R377" i="29"/>
  <c r="R378" i="29"/>
  <c r="R379" i="29"/>
  <c r="R380" i="29"/>
  <c r="R381" i="29"/>
  <c r="R382" i="29"/>
  <c r="R3" i="29"/>
  <c r="R4" i="29"/>
  <c r="N2" i="29"/>
  <c r="N7" i="29"/>
  <c r="N8" i="29"/>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N38" i="29"/>
  <c r="N39" i="29"/>
  <c r="N40" i="29"/>
  <c r="N41" i="29"/>
  <c r="N42" i="29"/>
  <c r="N43" i="29"/>
  <c r="N44" i="29"/>
  <c r="N45" i="29"/>
  <c r="N46" i="29"/>
  <c r="N47" i="29"/>
  <c r="N48" i="29"/>
  <c r="N49" i="29"/>
  <c r="N50" i="29"/>
  <c r="N51" i="29"/>
  <c r="N52" i="29"/>
  <c r="N53" i="29"/>
  <c r="N54" i="29"/>
  <c r="N55" i="29"/>
  <c r="N56" i="29"/>
  <c r="N57" i="29"/>
  <c r="N58" i="29"/>
  <c r="N59" i="29"/>
  <c r="N60" i="29"/>
  <c r="N61" i="29"/>
  <c r="N62" i="29"/>
  <c r="N63" i="29"/>
  <c r="N64" i="29"/>
  <c r="N65" i="29"/>
  <c r="N66" i="29"/>
  <c r="N67" i="29"/>
  <c r="N68" i="29"/>
  <c r="N69" i="29"/>
  <c r="N70" i="29"/>
  <c r="N71" i="29"/>
  <c r="N72" i="29"/>
  <c r="N73" i="29"/>
  <c r="N74" i="29"/>
  <c r="N75" i="29"/>
  <c r="N76" i="29"/>
  <c r="N77" i="29"/>
  <c r="N78" i="29"/>
  <c r="N79" i="29"/>
  <c r="N80" i="29"/>
  <c r="N81" i="29"/>
  <c r="N82" i="29"/>
  <c r="N83" i="29"/>
  <c r="N84" i="29"/>
  <c r="N85" i="29"/>
  <c r="N86" i="29"/>
  <c r="N87" i="29"/>
  <c r="N88" i="29"/>
  <c r="N89" i="29"/>
  <c r="N90" i="29"/>
  <c r="N91" i="29"/>
  <c r="N92" i="29"/>
  <c r="N93" i="29"/>
  <c r="N94" i="29"/>
  <c r="N95" i="29"/>
  <c r="N96" i="29"/>
  <c r="N97" i="29"/>
  <c r="N98" i="29"/>
  <c r="N99" i="29"/>
  <c r="N100" i="29"/>
  <c r="N101" i="29"/>
  <c r="N102" i="29"/>
  <c r="N103" i="29"/>
  <c r="N104" i="29"/>
  <c r="N105" i="29"/>
  <c r="N106" i="29"/>
  <c r="N107" i="29"/>
  <c r="N108" i="29"/>
  <c r="N109" i="29"/>
  <c r="N110" i="29"/>
  <c r="N111" i="29"/>
  <c r="N112" i="29"/>
  <c r="N113" i="29"/>
  <c r="N114" i="29"/>
  <c r="N115" i="29"/>
  <c r="N116" i="29"/>
  <c r="N117" i="29"/>
  <c r="N118" i="29"/>
  <c r="N119" i="29"/>
  <c r="N120" i="29"/>
  <c r="N121" i="29"/>
  <c r="N122" i="29"/>
  <c r="N123" i="29"/>
  <c r="N124" i="29"/>
  <c r="N125" i="29"/>
  <c r="N126" i="29"/>
  <c r="N127" i="29"/>
  <c r="N128" i="29"/>
  <c r="N129" i="29"/>
  <c r="N130" i="29"/>
  <c r="N131" i="29"/>
  <c r="N132" i="29"/>
  <c r="N133" i="29"/>
  <c r="N134" i="29"/>
  <c r="N135" i="29"/>
  <c r="N136" i="29"/>
  <c r="N137" i="29"/>
  <c r="N138" i="29"/>
  <c r="N139" i="29"/>
  <c r="N140" i="29"/>
  <c r="N141" i="29"/>
  <c r="N142" i="29"/>
  <c r="N143" i="29"/>
  <c r="N144" i="29"/>
  <c r="N145" i="29"/>
  <c r="N146" i="29"/>
  <c r="N147" i="29"/>
  <c r="N148" i="29"/>
  <c r="N149" i="29"/>
  <c r="N150" i="29"/>
  <c r="N151" i="29"/>
  <c r="N152" i="29"/>
  <c r="N153" i="29"/>
  <c r="N154" i="29"/>
  <c r="N155" i="29"/>
  <c r="N156" i="29"/>
  <c r="N157" i="29"/>
  <c r="N158" i="29"/>
  <c r="N159" i="29"/>
  <c r="N160" i="29"/>
  <c r="N161" i="29"/>
  <c r="N162" i="29"/>
  <c r="N163" i="29"/>
  <c r="N164" i="29"/>
  <c r="N165" i="29"/>
  <c r="N166" i="29"/>
  <c r="N167" i="29"/>
  <c r="N168" i="29"/>
  <c r="N169" i="29"/>
  <c r="N170" i="29"/>
  <c r="N171" i="29"/>
  <c r="N172" i="29"/>
  <c r="N173" i="29"/>
  <c r="N174" i="29"/>
  <c r="N175" i="29"/>
  <c r="N176" i="29"/>
  <c r="N177" i="29"/>
  <c r="N178" i="29"/>
  <c r="N179" i="29"/>
  <c r="N180" i="29"/>
  <c r="N181" i="29"/>
  <c r="N182" i="29"/>
  <c r="N183" i="29"/>
  <c r="N184" i="29"/>
  <c r="N185" i="29"/>
  <c r="N186" i="29"/>
  <c r="N187" i="29"/>
  <c r="N188" i="29"/>
  <c r="N189" i="29"/>
  <c r="N190" i="29"/>
  <c r="N191" i="29"/>
  <c r="N192" i="29"/>
  <c r="N193" i="29"/>
  <c r="N194" i="29"/>
  <c r="N195" i="29"/>
  <c r="N196" i="29"/>
  <c r="N197" i="29"/>
  <c r="N198" i="29"/>
  <c r="N199" i="29"/>
  <c r="N200" i="29"/>
  <c r="N201" i="29"/>
  <c r="N202" i="29"/>
  <c r="N203" i="29"/>
  <c r="N204" i="29"/>
  <c r="N205" i="29"/>
  <c r="N206" i="29"/>
  <c r="N207" i="29"/>
  <c r="N208" i="29"/>
  <c r="N209" i="29"/>
  <c r="N210" i="29"/>
  <c r="N211" i="29"/>
  <c r="N212" i="29"/>
  <c r="N213" i="29"/>
  <c r="N214" i="29"/>
  <c r="N215" i="29"/>
  <c r="N216" i="29"/>
  <c r="N217" i="29"/>
  <c r="N218" i="29"/>
  <c r="N219" i="29"/>
  <c r="N220" i="29"/>
  <c r="N221" i="29"/>
  <c r="N222" i="29"/>
  <c r="N223" i="29"/>
  <c r="N224" i="29"/>
  <c r="N225" i="29"/>
  <c r="N226" i="29"/>
  <c r="N227" i="29"/>
  <c r="N228" i="29"/>
  <c r="N229" i="29"/>
  <c r="N230" i="29"/>
  <c r="N231" i="29"/>
  <c r="N232" i="29"/>
  <c r="N233" i="29"/>
  <c r="N234" i="29"/>
  <c r="N235" i="29"/>
  <c r="N236" i="29"/>
  <c r="N237" i="29"/>
  <c r="N238" i="29"/>
  <c r="N239" i="29"/>
  <c r="N240" i="29"/>
  <c r="N241" i="29"/>
  <c r="N242" i="29"/>
  <c r="N243" i="29"/>
  <c r="N244" i="29"/>
  <c r="N245" i="29"/>
  <c r="N246" i="29"/>
  <c r="N247" i="29"/>
  <c r="N248" i="29"/>
  <c r="N249" i="29"/>
  <c r="N250" i="29"/>
  <c r="N251" i="29"/>
  <c r="N252" i="29"/>
  <c r="N253" i="29"/>
  <c r="N254" i="29"/>
  <c r="N255" i="29"/>
  <c r="N256" i="29"/>
  <c r="N257" i="29"/>
  <c r="N258" i="29"/>
  <c r="N259" i="29"/>
  <c r="N260" i="29"/>
  <c r="N261" i="29"/>
  <c r="N262" i="29"/>
  <c r="N263" i="29"/>
  <c r="N264" i="29"/>
  <c r="N265" i="29"/>
  <c r="N266" i="29"/>
  <c r="N267" i="29"/>
  <c r="N268" i="29"/>
  <c r="N269" i="29"/>
  <c r="N270" i="29"/>
  <c r="N271" i="29"/>
  <c r="N272" i="29"/>
  <c r="N273" i="29"/>
  <c r="N274" i="29"/>
  <c r="N275" i="29"/>
  <c r="N276" i="29"/>
  <c r="N277" i="29"/>
  <c r="N278" i="29"/>
  <c r="N279" i="29"/>
  <c r="N280" i="29"/>
  <c r="N281" i="29"/>
  <c r="N282" i="29"/>
  <c r="N283" i="29"/>
  <c r="N284" i="29"/>
  <c r="N285" i="29"/>
  <c r="N286" i="29"/>
  <c r="N287" i="29"/>
  <c r="N288" i="29"/>
  <c r="N289" i="29"/>
  <c r="N290" i="29"/>
  <c r="N291" i="29"/>
  <c r="N292" i="29"/>
  <c r="N293" i="29"/>
  <c r="N294" i="29"/>
  <c r="N295" i="29"/>
  <c r="N296" i="29"/>
  <c r="N297" i="29"/>
  <c r="N298" i="29"/>
  <c r="N299" i="29"/>
  <c r="N300" i="29"/>
  <c r="N301" i="29"/>
  <c r="N302" i="29"/>
  <c r="N303" i="29"/>
  <c r="N304" i="29"/>
  <c r="N305" i="29"/>
  <c r="N306" i="29"/>
  <c r="N307" i="29"/>
  <c r="N308" i="29"/>
  <c r="N309" i="29"/>
  <c r="N310" i="29"/>
  <c r="N311" i="29"/>
  <c r="N312" i="29"/>
  <c r="N313" i="29"/>
  <c r="N314" i="29"/>
  <c r="N315" i="29"/>
  <c r="N316" i="29"/>
  <c r="N317" i="29"/>
  <c r="N318" i="29"/>
  <c r="N319" i="29"/>
  <c r="N320" i="29"/>
  <c r="N321" i="29"/>
  <c r="N322" i="29"/>
  <c r="N323" i="29"/>
  <c r="N324" i="29"/>
  <c r="N325" i="29"/>
  <c r="N326" i="29"/>
  <c r="N327" i="29"/>
  <c r="N328" i="29"/>
  <c r="N329" i="29"/>
  <c r="N330" i="29"/>
  <c r="N331" i="29"/>
  <c r="N332" i="29"/>
  <c r="N333" i="29"/>
  <c r="N334" i="29"/>
  <c r="N335" i="29"/>
  <c r="N336" i="29"/>
  <c r="N337" i="29"/>
  <c r="N338" i="29"/>
  <c r="N339" i="29"/>
  <c r="N340" i="29"/>
  <c r="N341" i="29"/>
  <c r="N342" i="29"/>
  <c r="N343" i="29"/>
  <c r="N344" i="29"/>
  <c r="N345" i="29"/>
  <c r="N346" i="29"/>
  <c r="N347" i="29"/>
  <c r="N348" i="29"/>
  <c r="N349" i="29"/>
  <c r="N350" i="29"/>
  <c r="N351" i="29"/>
  <c r="N352" i="29"/>
  <c r="N353" i="29"/>
  <c r="N354" i="29"/>
  <c r="N355" i="29"/>
  <c r="N356" i="29"/>
  <c r="N357" i="29"/>
  <c r="N358" i="29"/>
  <c r="N359" i="29"/>
  <c r="N360" i="29"/>
  <c r="N361" i="29"/>
  <c r="N362" i="29"/>
  <c r="N363" i="29"/>
  <c r="N364" i="29"/>
  <c r="N365" i="29"/>
  <c r="N366" i="29"/>
  <c r="N367" i="29"/>
  <c r="N368" i="29"/>
  <c r="N369" i="29"/>
  <c r="N370" i="29"/>
  <c r="N371" i="29"/>
  <c r="N372" i="29"/>
  <c r="N373" i="29"/>
  <c r="N374" i="29"/>
  <c r="N375" i="29"/>
  <c r="N376" i="29"/>
  <c r="N377" i="29"/>
  <c r="N378" i="29"/>
  <c r="N379" i="29"/>
  <c r="N380" i="29"/>
  <c r="N381" i="29"/>
  <c r="N382" i="29"/>
  <c r="N6" i="29"/>
  <c r="N3" i="29"/>
  <c r="N4" i="29"/>
  <c r="N5" i="29"/>
  <c r="J2"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J91" i="29"/>
  <c r="J92" i="29"/>
  <c r="J93" i="29"/>
  <c r="J94" i="29"/>
  <c r="J95" i="29"/>
  <c r="J96" i="29"/>
  <c r="J97" i="29"/>
  <c r="J98" i="29"/>
  <c r="J99" i="29"/>
  <c r="J100" i="29"/>
  <c r="J101" i="29"/>
  <c r="J102" i="29"/>
  <c r="J103" i="29"/>
  <c r="J104" i="29"/>
  <c r="J105" i="29"/>
  <c r="J106" i="29"/>
  <c r="J107" i="29"/>
  <c r="J108" i="29"/>
  <c r="J109" i="29"/>
  <c r="J110" i="29"/>
  <c r="J111" i="29"/>
  <c r="J112" i="29"/>
  <c r="J113" i="29"/>
  <c r="J114" i="29"/>
  <c r="J115" i="29"/>
  <c r="J116" i="29"/>
  <c r="J117" i="29"/>
  <c r="J118" i="29"/>
  <c r="J119" i="29"/>
  <c r="J120" i="29"/>
  <c r="J121" i="29"/>
  <c r="J122" i="29"/>
  <c r="J123" i="29"/>
  <c r="J124" i="29"/>
  <c r="J125" i="29"/>
  <c r="J126" i="29"/>
  <c r="J127" i="29"/>
  <c r="J128" i="29"/>
  <c r="J129" i="29"/>
  <c r="J130" i="29"/>
  <c r="J131" i="29"/>
  <c r="J132" i="29"/>
  <c r="J133" i="29"/>
  <c r="J134" i="29"/>
  <c r="J135" i="29"/>
  <c r="J136" i="29"/>
  <c r="J137" i="29"/>
  <c r="J138" i="29"/>
  <c r="J139" i="29"/>
  <c r="J140" i="29"/>
  <c r="J141" i="29"/>
  <c r="J142" i="29"/>
  <c r="J143" i="29"/>
  <c r="J144" i="29"/>
  <c r="J145" i="29"/>
  <c r="J146" i="29"/>
  <c r="J147" i="29"/>
  <c r="J148" i="29"/>
  <c r="J149" i="29"/>
  <c r="J150" i="29"/>
  <c r="J151" i="29"/>
  <c r="J152" i="29"/>
  <c r="J153" i="29"/>
  <c r="J154" i="29"/>
  <c r="J155" i="29"/>
  <c r="J156" i="29"/>
  <c r="J157" i="29"/>
  <c r="J158" i="29"/>
  <c r="J159" i="29"/>
  <c r="J160" i="29"/>
  <c r="J161" i="29"/>
  <c r="J162" i="29"/>
  <c r="J163" i="29"/>
  <c r="J164" i="29"/>
  <c r="J165" i="29"/>
  <c r="J166" i="29"/>
  <c r="J167" i="29"/>
  <c r="J168" i="29"/>
  <c r="J169" i="29"/>
  <c r="J170" i="29"/>
  <c r="J171" i="29"/>
  <c r="J172" i="29"/>
  <c r="J173" i="29"/>
  <c r="J174" i="29"/>
  <c r="J175" i="29"/>
  <c r="J176" i="29"/>
  <c r="J177" i="29"/>
  <c r="J178" i="29"/>
  <c r="J179" i="29"/>
  <c r="J180" i="29"/>
  <c r="J181" i="29"/>
  <c r="J182" i="29"/>
  <c r="J183" i="29"/>
  <c r="J184" i="29"/>
  <c r="J185" i="29"/>
  <c r="J186" i="29"/>
  <c r="J187" i="29"/>
  <c r="J188" i="29"/>
  <c r="J189" i="29"/>
  <c r="J190" i="29"/>
  <c r="J191" i="29"/>
  <c r="J192" i="29"/>
  <c r="J193" i="29"/>
  <c r="J194" i="29"/>
  <c r="J195" i="29"/>
  <c r="J196" i="29"/>
  <c r="J197" i="29"/>
  <c r="J198" i="29"/>
  <c r="J199" i="29"/>
  <c r="J200" i="29"/>
  <c r="J201" i="29"/>
  <c r="J202" i="29"/>
  <c r="J203" i="29"/>
  <c r="J204" i="29"/>
  <c r="J205" i="29"/>
  <c r="J206" i="29"/>
  <c r="J207" i="29"/>
  <c r="J208" i="29"/>
  <c r="J209" i="29"/>
  <c r="J210" i="29"/>
  <c r="J211" i="29"/>
  <c r="J212" i="29"/>
  <c r="J213" i="29"/>
  <c r="J214" i="29"/>
  <c r="J215" i="29"/>
  <c r="J216" i="29"/>
  <c r="J217" i="29"/>
  <c r="J218" i="29"/>
  <c r="J219" i="29"/>
  <c r="J220" i="29"/>
  <c r="J221" i="29"/>
  <c r="J222" i="29"/>
  <c r="J223" i="29"/>
  <c r="J224" i="29"/>
  <c r="J225" i="29"/>
  <c r="J226" i="29"/>
  <c r="J227" i="29"/>
  <c r="J228" i="29"/>
  <c r="J229" i="29"/>
  <c r="J230" i="29"/>
  <c r="J231" i="29"/>
  <c r="J232" i="29"/>
  <c r="J233" i="29"/>
  <c r="J234" i="29"/>
  <c r="J235" i="29"/>
  <c r="J236" i="29"/>
  <c r="J237" i="29"/>
  <c r="J238" i="29"/>
  <c r="J239" i="29"/>
  <c r="J240" i="29"/>
  <c r="J241" i="29"/>
  <c r="J242" i="29"/>
  <c r="J243" i="29"/>
  <c r="J244" i="29"/>
  <c r="J245" i="29"/>
  <c r="J246" i="29"/>
  <c r="J247" i="29"/>
  <c r="J248" i="29"/>
  <c r="J249" i="29"/>
  <c r="J250" i="29"/>
  <c r="J251" i="29"/>
  <c r="J252" i="29"/>
  <c r="J253" i="29"/>
  <c r="J254" i="29"/>
  <c r="J255" i="29"/>
  <c r="J256" i="29"/>
  <c r="J257" i="29"/>
  <c r="J258" i="29"/>
  <c r="J259" i="29"/>
  <c r="J260" i="29"/>
  <c r="J261" i="29"/>
  <c r="J262" i="29"/>
  <c r="J263" i="29"/>
  <c r="J264" i="29"/>
  <c r="J265" i="29"/>
  <c r="J266" i="29"/>
  <c r="J267" i="29"/>
  <c r="J268" i="29"/>
  <c r="J269" i="29"/>
  <c r="J270" i="29"/>
  <c r="J271" i="29"/>
  <c r="J272" i="29"/>
  <c r="J273" i="29"/>
  <c r="J274" i="29"/>
  <c r="J275" i="29"/>
  <c r="J276" i="29"/>
  <c r="J277" i="29"/>
  <c r="J278" i="29"/>
  <c r="J279" i="29"/>
  <c r="J280" i="29"/>
  <c r="J281" i="29"/>
  <c r="J282" i="29"/>
  <c r="J283" i="29"/>
  <c r="J284" i="29"/>
  <c r="J285" i="29"/>
  <c r="J286" i="29"/>
  <c r="J287" i="29"/>
  <c r="J288" i="29"/>
  <c r="J289" i="29"/>
  <c r="J290" i="29"/>
  <c r="J291" i="29"/>
  <c r="J292" i="29"/>
  <c r="J293" i="29"/>
  <c r="J294" i="29"/>
  <c r="J295" i="29"/>
  <c r="J296" i="29"/>
  <c r="J297" i="29"/>
  <c r="J298" i="29"/>
  <c r="J299" i="29"/>
  <c r="J300" i="29"/>
  <c r="J301" i="29"/>
  <c r="J302" i="29"/>
  <c r="J303" i="29"/>
  <c r="J304" i="29"/>
  <c r="J305" i="29"/>
  <c r="J306" i="29"/>
  <c r="J307" i="29"/>
  <c r="J308" i="29"/>
  <c r="J309" i="29"/>
  <c r="J310" i="29"/>
  <c r="J311" i="29"/>
  <c r="J312" i="29"/>
  <c r="J313" i="29"/>
  <c r="J314" i="29"/>
  <c r="J315" i="29"/>
  <c r="J316" i="29"/>
  <c r="J317" i="29"/>
  <c r="J318" i="29"/>
  <c r="J319" i="29"/>
  <c r="J320" i="29"/>
  <c r="J321" i="29"/>
  <c r="J322" i="29"/>
  <c r="J323" i="29"/>
  <c r="J324" i="29"/>
  <c r="J325" i="29"/>
  <c r="J326" i="29"/>
  <c r="J327" i="29"/>
  <c r="J328" i="29"/>
  <c r="J329" i="29"/>
  <c r="J330" i="29"/>
  <c r="J331" i="29"/>
  <c r="J332" i="29"/>
  <c r="J333" i="29"/>
  <c r="J334" i="29"/>
  <c r="J335" i="29"/>
  <c r="J336" i="29"/>
  <c r="J337" i="29"/>
  <c r="J338" i="29"/>
  <c r="J339" i="29"/>
  <c r="J340" i="29"/>
  <c r="J341" i="29"/>
  <c r="J342" i="29"/>
  <c r="J343" i="29"/>
  <c r="J344" i="29"/>
  <c r="J345" i="29"/>
  <c r="J346" i="29"/>
  <c r="J347" i="29"/>
  <c r="J348" i="29"/>
  <c r="J349" i="29"/>
  <c r="J350" i="29"/>
  <c r="J351" i="29"/>
  <c r="J352" i="29"/>
  <c r="J353" i="29"/>
  <c r="J354" i="29"/>
  <c r="J355" i="29"/>
  <c r="J356" i="29"/>
  <c r="J357" i="29"/>
  <c r="J358" i="29"/>
  <c r="J359" i="29"/>
  <c r="J360" i="29"/>
  <c r="J361" i="29"/>
  <c r="J362" i="29"/>
  <c r="J363" i="29"/>
  <c r="J364" i="29"/>
  <c r="J365" i="29"/>
  <c r="J366" i="29"/>
  <c r="J367" i="29"/>
  <c r="J368" i="29"/>
  <c r="J369" i="29"/>
  <c r="J370" i="29"/>
  <c r="J371" i="29"/>
  <c r="J372" i="29"/>
  <c r="J373" i="29"/>
  <c r="J374" i="29"/>
  <c r="J375" i="29"/>
  <c r="J376" i="29"/>
  <c r="J377" i="29"/>
  <c r="J378" i="29"/>
  <c r="J379" i="29"/>
  <c r="J380" i="29"/>
  <c r="J381" i="29"/>
  <c r="J382" i="29"/>
  <c r="J3" i="29"/>
  <c r="J4" i="29"/>
  <c r="J5" i="29"/>
  <c r="J6" i="29"/>
  <c r="J7" i="29"/>
  <c r="J8" i="29"/>
  <c r="J9" i="29"/>
  <c r="J10" i="29"/>
  <c r="J11" i="29"/>
  <c r="J12" i="29"/>
  <c r="J13" i="29"/>
  <c r="J14" i="29"/>
  <c r="J15" i="29"/>
  <c r="J16" i="29"/>
  <c r="J17" i="29"/>
  <c r="J18" i="29"/>
  <c r="J19" i="29"/>
  <c r="J20" i="29"/>
  <c r="J21" i="29"/>
  <c r="J22" i="29"/>
  <c r="J23" i="29"/>
  <c r="J24" i="29"/>
  <c r="F3" i="28" l="1"/>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228" i="28"/>
  <c r="F229" i="28"/>
  <c r="F230" i="28"/>
  <c r="F231" i="28"/>
  <c r="F232" i="28"/>
  <c r="F233" i="28"/>
  <c r="F234" i="28"/>
  <c r="F235" i="28"/>
  <c r="F236" i="28"/>
  <c r="F237" i="28"/>
  <c r="F238" i="28"/>
  <c r="F239" i="28"/>
  <c r="F240" i="28"/>
  <c r="F241" i="28"/>
  <c r="F242" i="28"/>
  <c r="F243" i="28"/>
  <c r="F244" i="28"/>
  <c r="F245" i="28"/>
  <c r="F246" i="28"/>
  <c r="F247" i="28"/>
  <c r="F248" i="28"/>
  <c r="F249"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F276" i="28"/>
  <c r="F277" i="28"/>
  <c r="F278" i="28"/>
  <c r="F279" i="28"/>
  <c r="F280" i="28"/>
  <c r="F281" i="28"/>
  <c r="F282" i="28"/>
  <c r="F283" i="28"/>
  <c r="F284" i="28"/>
  <c r="F285" i="28"/>
  <c r="F286" i="28"/>
  <c r="F287" i="28"/>
  <c r="F288" i="28"/>
  <c r="F289" i="28"/>
  <c r="F290" i="28"/>
  <c r="F291" i="28"/>
  <c r="F292" i="28"/>
  <c r="F293" i="28"/>
  <c r="F294" i="28"/>
  <c r="F295" i="28"/>
  <c r="F296" i="28"/>
  <c r="F297" i="28"/>
  <c r="F298" i="28"/>
  <c r="F299" i="28"/>
  <c r="F300" i="28"/>
  <c r="F301" i="28"/>
  <c r="F302" i="28"/>
  <c r="F303" i="28"/>
  <c r="F304" i="28"/>
  <c r="F305" i="28"/>
  <c r="F306" i="28"/>
  <c r="F307" i="28"/>
  <c r="F308" i="28"/>
  <c r="F309" i="28"/>
  <c r="F310" i="28"/>
  <c r="F311" i="28"/>
  <c r="F312" i="28"/>
  <c r="F313" i="28"/>
  <c r="F314" i="28"/>
  <c r="F315" i="28"/>
  <c r="F316" i="28"/>
  <c r="F317" i="28"/>
  <c r="F318" i="28"/>
  <c r="F319" i="28"/>
  <c r="F320" i="28"/>
  <c r="F321" i="28"/>
  <c r="F322" i="28"/>
  <c r="F323" i="28"/>
  <c r="F324" i="28"/>
  <c r="F325" i="28"/>
  <c r="F326" i="28"/>
  <c r="F327" i="28"/>
  <c r="F328" i="28"/>
  <c r="F329" i="28"/>
  <c r="F330" i="28"/>
  <c r="F331" i="28"/>
  <c r="F332" i="28"/>
  <c r="F333" i="28"/>
  <c r="F334" i="28"/>
  <c r="F335" i="28"/>
  <c r="F336" i="28"/>
  <c r="F337" i="28"/>
  <c r="F338" i="28"/>
  <c r="F339" i="28"/>
  <c r="F340" i="28"/>
  <c r="F341" i="28"/>
  <c r="F342" i="28"/>
  <c r="F343" i="28"/>
  <c r="F344" i="28"/>
  <c r="F345" i="28"/>
  <c r="F346" i="28"/>
  <c r="F347" i="28"/>
  <c r="F348" i="28"/>
  <c r="F349" i="28"/>
  <c r="F350" i="28"/>
  <c r="F351" i="28"/>
  <c r="F352" i="28"/>
  <c r="F353" i="28"/>
  <c r="F354" i="28"/>
  <c r="F355" i="28"/>
  <c r="F356" i="28"/>
  <c r="F357" i="28"/>
  <c r="F358" i="28"/>
  <c r="F359" i="28"/>
  <c r="F360" i="28"/>
  <c r="F361" i="28"/>
  <c r="F362" i="28"/>
  <c r="F363" i="28"/>
  <c r="F364" i="28"/>
  <c r="F365" i="28"/>
  <c r="F366" i="28"/>
  <c r="F367" i="28"/>
  <c r="F368" i="28"/>
  <c r="F369" i="28"/>
  <c r="F370" i="28"/>
  <c r="F371" i="28"/>
  <c r="F372" i="28"/>
  <c r="F373" i="28"/>
  <c r="F374" i="28"/>
  <c r="F375" i="28"/>
  <c r="F376" i="28"/>
  <c r="F377" i="28"/>
  <c r="F378" i="28"/>
  <c r="F379" i="28"/>
  <c r="F380" i="28"/>
  <c r="F381" i="28"/>
  <c r="F382" i="28"/>
  <c r="F2" i="28"/>
  <c r="W2" i="28"/>
  <c r="W2" i="29" s="1"/>
  <c r="W3" i="28"/>
  <c r="W3" i="29" s="1"/>
  <c r="W4" i="28"/>
  <c r="W4" i="29" s="1"/>
  <c r="W5" i="28"/>
  <c r="W5" i="29" s="1"/>
  <c r="W6" i="28"/>
  <c r="W6" i="29" s="1"/>
  <c r="W7" i="28"/>
  <c r="W7" i="29" s="1"/>
  <c r="W8" i="28"/>
  <c r="W8" i="29" s="1"/>
  <c r="W9" i="28"/>
  <c r="W9" i="29" s="1"/>
  <c r="W10" i="28"/>
  <c r="W10" i="29" s="1"/>
  <c r="W11" i="28"/>
  <c r="W11" i="29" s="1"/>
  <c r="W12" i="28"/>
  <c r="W12" i="29" s="1"/>
  <c r="W13" i="28"/>
  <c r="W13" i="29" s="1"/>
  <c r="W14" i="28"/>
  <c r="W14" i="29" s="1"/>
  <c r="W15" i="28"/>
  <c r="W15" i="29" s="1"/>
  <c r="W16" i="28"/>
  <c r="W16" i="29" s="1"/>
  <c r="W17" i="28"/>
  <c r="W17" i="29" s="1"/>
  <c r="W18" i="28"/>
  <c r="W18" i="29" s="1"/>
  <c r="W19" i="28"/>
  <c r="W19" i="29" s="1"/>
  <c r="W20" i="28"/>
  <c r="W20" i="29" s="1"/>
  <c r="W21" i="28"/>
  <c r="W21" i="29" s="1"/>
  <c r="W22" i="28"/>
  <c r="W22" i="29" s="1"/>
  <c r="W23" i="28"/>
  <c r="W23" i="29" s="1"/>
  <c r="W24" i="28"/>
  <c r="W24" i="29" s="1"/>
  <c r="W25" i="28"/>
  <c r="W25" i="29" s="1"/>
  <c r="W26" i="28"/>
  <c r="W26" i="29" s="1"/>
  <c r="W27" i="28"/>
  <c r="W27" i="29" s="1"/>
  <c r="W28" i="28"/>
  <c r="W28" i="29" s="1"/>
  <c r="W29" i="28"/>
  <c r="W29" i="29" s="1"/>
  <c r="W30" i="28"/>
  <c r="W30" i="29" s="1"/>
  <c r="W31" i="28"/>
  <c r="W31" i="29" s="1"/>
  <c r="W32" i="28"/>
  <c r="W32" i="29" s="1"/>
  <c r="W33" i="28"/>
  <c r="W33" i="29" s="1"/>
  <c r="W34" i="28"/>
  <c r="W34" i="29" s="1"/>
  <c r="W35" i="28"/>
  <c r="W35" i="29" s="1"/>
  <c r="W36" i="28"/>
  <c r="W36" i="29" s="1"/>
  <c r="W37" i="28"/>
  <c r="W37" i="29" s="1"/>
  <c r="W38" i="28"/>
  <c r="W38" i="29" s="1"/>
  <c r="W39" i="28"/>
  <c r="W39" i="29" s="1"/>
  <c r="W40" i="28"/>
  <c r="W40" i="29" s="1"/>
  <c r="W41" i="28"/>
  <c r="W41" i="29" s="1"/>
  <c r="W42" i="28"/>
  <c r="W42" i="29" s="1"/>
  <c r="W43" i="28"/>
  <c r="W43" i="29" s="1"/>
  <c r="W44" i="28"/>
  <c r="W44" i="29" s="1"/>
  <c r="W45" i="28"/>
  <c r="W45" i="29" s="1"/>
  <c r="W46" i="28"/>
  <c r="W46" i="29" s="1"/>
  <c r="W47" i="28"/>
  <c r="W47" i="29" s="1"/>
  <c r="W48" i="28"/>
  <c r="W48" i="29" s="1"/>
  <c r="W49" i="28"/>
  <c r="W49" i="29" s="1"/>
  <c r="W50" i="28"/>
  <c r="W50" i="29" s="1"/>
  <c r="W51" i="28"/>
  <c r="W51" i="29" s="1"/>
  <c r="W52" i="28"/>
  <c r="W52" i="29" s="1"/>
  <c r="W53" i="28"/>
  <c r="W53" i="29" s="1"/>
  <c r="W54" i="28"/>
  <c r="W54" i="29" s="1"/>
  <c r="W55" i="28"/>
  <c r="W55" i="29" s="1"/>
  <c r="W56" i="28"/>
  <c r="W56" i="29" s="1"/>
  <c r="W57" i="28"/>
  <c r="W57" i="29" s="1"/>
  <c r="W58" i="28"/>
  <c r="W58" i="29" s="1"/>
  <c r="W59" i="28"/>
  <c r="W59" i="29" s="1"/>
  <c r="W60" i="28"/>
  <c r="W60" i="29" s="1"/>
  <c r="W61" i="28"/>
  <c r="W61" i="29" s="1"/>
  <c r="W62" i="28"/>
  <c r="W62" i="29" s="1"/>
  <c r="W63" i="28"/>
  <c r="W63" i="29" s="1"/>
  <c r="W64" i="28"/>
  <c r="W64" i="29" s="1"/>
  <c r="W65" i="28"/>
  <c r="W65" i="29" s="1"/>
  <c r="W66" i="28"/>
  <c r="W66" i="29" s="1"/>
  <c r="W67" i="28"/>
  <c r="W67" i="29" s="1"/>
  <c r="W68" i="28"/>
  <c r="W68" i="29" s="1"/>
  <c r="W69" i="28"/>
  <c r="W69" i="29" s="1"/>
  <c r="W70" i="28"/>
  <c r="W70" i="29" s="1"/>
  <c r="W71" i="28"/>
  <c r="W71" i="29" s="1"/>
  <c r="W72" i="28"/>
  <c r="W72" i="29" s="1"/>
  <c r="W73" i="28"/>
  <c r="W73" i="29" s="1"/>
  <c r="W74" i="28"/>
  <c r="W74" i="29" s="1"/>
  <c r="W75" i="28"/>
  <c r="W75" i="29" s="1"/>
  <c r="W76" i="28"/>
  <c r="W76" i="29" s="1"/>
  <c r="W77" i="28"/>
  <c r="W77" i="29" s="1"/>
  <c r="W78" i="28"/>
  <c r="W78" i="29" s="1"/>
  <c r="W79" i="28"/>
  <c r="W79" i="29" s="1"/>
  <c r="W80" i="28"/>
  <c r="W80" i="29" s="1"/>
  <c r="W81" i="28"/>
  <c r="W81" i="29" s="1"/>
  <c r="W82" i="28"/>
  <c r="W82" i="29" s="1"/>
  <c r="W83" i="28"/>
  <c r="W83" i="29" s="1"/>
  <c r="W84" i="28"/>
  <c r="W84" i="29" s="1"/>
  <c r="W85" i="28"/>
  <c r="W85" i="29" s="1"/>
  <c r="W86" i="28"/>
  <c r="W86" i="29" s="1"/>
  <c r="W87" i="28"/>
  <c r="W87" i="29" s="1"/>
  <c r="W88" i="28"/>
  <c r="W88" i="29" s="1"/>
  <c r="W89" i="28"/>
  <c r="W89" i="29" s="1"/>
  <c r="W90" i="28"/>
  <c r="W90" i="29" s="1"/>
  <c r="W91" i="28"/>
  <c r="W91" i="29" s="1"/>
  <c r="W92" i="28"/>
  <c r="W92" i="29" s="1"/>
  <c r="W93" i="28"/>
  <c r="W93" i="29" s="1"/>
  <c r="W94" i="28"/>
  <c r="W94" i="29" s="1"/>
  <c r="W95" i="28"/>
  <c r="W95" i="29" s="1"/>
  <c r="W96" i="28"/>
  <c r="W96" i="29" s="1"/>
  <c r="W97" i="28"/>
  <c r="W97" i="29" s="1"/>
  <c r="W98" i="28"/>
  <c r="W98" i="29" s="1"/>
  <c r="W99" i="28"/>
  <c r="W99" i="29" s="1"/>
  <c r="W100" i="28"/>
  <c r="W100" i="29" s="1"/>
  <c r="W101" i="28"/>
  <c r="W101" i="29" s="1"/>
  <c r="W102" i="28"/>
  <c r="W102" i="29" s="1"/>
  <c r="W103" i="28"/>
  <c r="W103" i="29" s="1"/>
  <c r="W104" i="28"/>
  <c r="W104" i="29" s="1"/>
  <c r="W105" i="28"/>
  <c r="W105" i="29" s="1"/>
  <c r="W106" i="28"/>
  <c r="W106" i="29" s="1"/>
  <c r="W107" i="28"/>
  <c r="W107" i="29" s="1"/>
  <c r="W108" i="28"/>
  <c r="W108" i="29" s="1"/>
  <c r="W109" i="28"/>
  <c r="W109" i="29" s="1"/>
  <c r="W110" i="28"/>
  <c r="W110" i="29" s="1"/>
  <c r="W111" i="28"/>
  <c r="W111" i="29" s="1"/>
  <c r="W112" i="28"/>
  <c r="W112" i="29" s="1"/>
  <c r="W113" i="28"/>
  <c r="W113" i="29" s="1"/>
  <c r="W114" i="28"/>
  <c r="W114" i="29" s="1"/>
  <c r="W115" i="28"/>
  <c r="W115" i="29" s="1"/>
  <c r="W116" i="28"/>
  <c r="W116" i="29" s="1"/>
  <c r="W117" i="28"/>
  <c r="W117" i="29" s="1"/>
  <c r="W118" i="28"/>
  <c r="W118" i="29" s="1"/>
  <c r="W119" i="28"/>
  <c r="W119" i="29" s="1"/>
  <c r="W120" i="28"/>
  <c r="W120" i="29" s="1"/>
  <c r="W121" i="28"/>
  <c r="W121" i="29" s="1"/>
  <c r="W122" i="28"/>
  <c r="W122" i="29" s="1"/>
  <c r="W123" i="28"/>
  <c r="W123" i="29" s="1"/>
  <c r="W124" i="28"/>
  <c r="W124" i="29" s="1"/>
  <c r="W125" i="28"/>
  <c r="W125" i="29" s="1"/>
  <c r="W126" i="28"/>
  <c r="W126" i="29" s="1"/>
  <c r="W127" i="28"/>
  <c r="W127" i="29" s="1"/>
  <c r="W128" i="28"/>
  <c r="W128" i="29" s="1"/>
  <c r="W129" i="28"/>
  <c r="W129" i="29" s="1"/>
  <c r="W130" i="28"/>
  <c r="W130" i="29" s="1"/>
  <c r="W131" i="28"/>
  <c r="W131" i="29" s="1"/>
  <c r="W132" i="28"/>
  <c r="W132" i="29" s="1"/>
  <c r="W133" i="28"/>
  <c r="W133" i="29" s="1"/>
  <c r="W134" i="28"/>
  <c r="W134" i="29" s="1"/>
  <c r="W135" i="28"/>
  <c r="W135" i="29" s="1"/>
  <c r="W136" i="28"/>
  <c r="W136" i="29" s="1"/>
  <c r="W137" i="28"/>
  <c r="W137" i="29" s="1"/>
  <c r="W138" i="28"/>
  <c r="W138" i="29" s="1"/>
  <c r="W139" i="28"/>
  <c r="W139" i="29" s="1"/>
  <c r="W140" i="28"/>
  <c r="W140" i="29" s="1"/>
  <c r="W141" i="28"/>
  <c r="W141" i="29" s="1"/>
  <c r="W142" i="28"/>
  <c r="W142" i="29" s="1"/>
  <c r="W143" i="28"/>
  <c r="W143" i="29" s="1"/>
  <c r="W144" i="28"/>
  <c r="W144" i="29" s="1"/>
  <c r="W145" i="28"/>
  <c r="W145" i="29" s="1"/>
  <c r="W146" i="28"/>
  <c r="W146" i="29" s="1"/>
  <c r="W147" i="28"/>
  <c r="W147" i="29" s="1"/>
  <c r="W148" i="28"/>
  <c r="W148" i="29" s="1"/>
  <c r="W149" i="28"/>
  <c r="W149" i="29" s="1"/>
  <c r="W150" i="28"/>
  <c r="W150" i="29" s="1"/>
  <c r="W151" i="28"/>
  <c r="W151" i="29" s="1"/>
  <c r="W152" i="28"/>
  <c r="W152" i="29" s="1"/>
  <c r="W153" i="28"/>
  <c r="W153" i="29" s="1"/>
  <c r="W154" i="28"/>
  <c r="W154" i="29" s="1"/>
  <c r="W155" i="28"/>
  <c r="W155" i="29" s="1"/>
  <c r="W156" i="28"/>
  <c r="W156" i="29" s="1"/>
  <c r="W157" i="28"/>
  <c r="W157" i="29" s="1"/>
  <c r="W158" i="28"/>
  <c r="W158" i="29" s="1"/>
  <c r="W159" i="28"/>
  <c r="W159" i="29" s="1"/>
  <c r="W160" i="28"/>
  <c r="W160" i="29" s="1"/>
  <c r="W161" i="28"/>
  <c r="W161" i="29" s="1"/>
  <c r="W162" i="28"/>
  <c r="W162" i="29" s="1"/>
  <c r="W163" i="28"/>
  <c r="W163" i="29" s="1"/>
  <c r="W164" i="28"/>
  <c r="W164" i="29" s="1"/>
  <c r="W165" i="28"/>
  <c r="W165" i="29" s="1"/>
  <c r="W166" i="28"/>
  <c r="W166" i="29" s="1"/>
  <c r="W167" i="28"/>
  <c r="W167" i="29" s="1"/>
  <c r="W168" i="28"/>
  <c r="W168" i="29" s="1"/>
  <c r="W169" i="28"/>
  <c r="W169" i="29" s="1"/>
  <c r="W170" i="28"/>
  <c r="W170" i="29" s="1"/>
  <c r="W171" i="28"/>
  <c r="W171" i="29" s="1"/>
  <c r="W172" i="28"/>
  <c r="W172" i="29" s="1"/>
  <c r="W173" i="28"/>
  <c r="W173" i="29" s="1"/>
  <c r="W174" i="28"/>
  <c r="W174" i="29" s="1"/>
  <c r="W175" i="28"/>
  <c r="W175" i="29" s="1"/>
  <c r="W176" i="28"/>
  <c r="W176" i="29" s="1"/>
  <c r="W177" i="28"/>
  <c r="W177" i="29" s="1"/>
  <c r="W178" i="28"/>
  <c r="W178" i="29" s="1"/>
  <c r="W179" i="28"/>
  <c r="W179" i="29" s="1"/>
  <c r="W180" i="28"/>
  <c r="W180" i="29" s="1"/>
  <c r="W181" i="28"/>
  <c r="W181" i="29" s="1"/>
  <c r="W182" i="28"/>
  <c r="W182" i="29" s="1"/>
  <c r="W183" i="28"/>
  <c r="W183" i="29" s="1"/>
  <c r="W184" i="28"/>
  <c r="W184" i="29" s="1"/>
  <c r="W185" i="28"/>
  <c r="W185" i="29" s="1"/>
  <c r="W186" i="28"/>
  <c r="W186" i="29" s="1"/>
  <c r="W187" i="28"/>
  <c r="W187" i="29" s="1"/>
  <c r="W188" i="28"/>
  <c r="W188" i="29" s="1"/>
  <c r="W189" i="28"/>
  <c r="W189" i="29" s="1"/>
  <c r="W190" i="28"/>
  <c r="W190" i="29" s="1"/>
  <c r="W191" i="28"/>
  <c r="W191" i="29" s="1"/>
  <c r="W192" i="28"/>
  <c r="W192" i="29" s="1"/>
  <c r="W193" i="28"/>
  <c r="W193" i="29" s="1"/>
  <c r="W194" i="28"/>
  <c r="W194" i="29" s="1"/>
  <c r="W195" i="28"/>
  <c r="W195" i="29" s="1"/>
  <c r="W196" i="28"/>
  <c r="W196" i="29" s="1"/>
  <c r="W197" i="28"/>
  <c r="W197" i="29" s="1"/>
  <c r="W198" i="28"/>
  <c r="W198" i="29" s="1"/>
  <c r="W199" i="28"/>
  <c r="W199" i="29" s="1"/>
  <c r="W200" i="28"/>
  <c r="W200" i="29" s="1"/>
  <c r="W201" i="28"/>
  <c r="W201" i="29" s="1"/>
  <c r="W202" i="28"/>
  <c r="W202" i="29" s="1"/>
  <c r="W203" i="28"/>
  <c r="W203" i="29" s="1"/>
  <c r="W204" i="28"/>
  <c r="W204" i="29" s="1"/>
  <c r="W205" i="28"/>
  <c r="W205" i="29" s="1"/>
  <c r="W206" i="28"/>
  <c r="W206" i="29" s="1"/>
  <c r="W207" i="28"/>
  <c r="W207" i="29" s="1"/>
  <c r="W208" i="28"/>
  <c r="W208" i="29" s="1"/>
  <c r="W209" i="28"/>
  <c r="W209" i="29" s="1"/>
  <c r="W210" i="28"/>
  <c r="W210" i="29" s="1"/>
  <c r="W211" i="28"/>
  <c r="W211" i="29" s="1"/>
  <c r="W212" i="28"/>
  <c r="W212" i="29" s="1"/>
  <c r="W213" i="28"/>
  <c r="W213" i="29" s="1"/>
  <c r="W214" i="28"/>
  <c r="W214" i="29" s="1"/>
  <c r="W215" i="28"/>
  <c r="W215" i="29" s="1"/>
  <c r="W216" i="28"/>
  <c r="W216" i="29" s="1"/>
  <c r="W217" i="28"/>
  <c r="W217" i="29" s="1"/>
  <c r="W218" i="28"/>
  <c r="W218" i="29" s="1"/>
  <c r="W219" i="28"/>
  <c r="W219" i="29" s="1"/>
  <c r="W220" i="28"/>
  <c r="W220" i="29" s="1"/>
  <c r="W221" i="28"/>
  <c r="W221" i="29" s="1"/>
  <c r="W222" i="28"/>
  <c r="W222" i="29" s="1"/>
  <c r="W223" i="28"/>
  <c r="W223" i="29" s="1"/>
  <c r="W224" i="28"/>
  <c r="W224" i="29" s="1"/>
  <c r="W225" i="28"/>
  <c r="W225" i="29" s="1"/>
  <c r="W226" i="28"/>
  <c r="W226" i="29" s="1"/>
  <c r="W227" i="28"/>
  <c r="W227" i="29" s="1"/>
  <c r="W228" i="28"/>
  <c r="W228" i="29" s="1"/>
  <c r="W229" i="28"/>
  <c r="W229" i="29" s="1"/>
  <c r="W230" i="28"/>
  <c r="W230" i="29" s="1"/>
  <c r="W231" i="28"/>
  <c r="W231" i="29" s="1"/>
  <c r="W232" i="28"/>
  <c r="W232" i="29" s="1"/>
  <c r="W233" i="28"/>
  <c r="W233" i="29" s="1"/>
  <c r="W234" i="28"/>
  <c r="W234" i="29" s="1"/>
  <c r="W235" i="28"/>
  <c r="W235" i="29" s="1"/>
  <c r="W236" i="28"/>
  <c r="W236" i="29" s="1"/>
  <c r="W237" i="28"/>
  <c r="W237" i="29" s="1"/>
  <c r="W238" i="28"/>
  <c r="W238" i="29" s="1"/>
  <c r="W239" i="28"/>
  <c r="W239" i="29" s="1"/>
  <c r="W240" i="28"/>
  <c r="W240" i="29" s="1"/>
  <c r="W241" i="28"/>
  <c r="W241" i="29" s="1"/>
  <c r="W242" i="28"/>
  <c r="W242" i="29" s="1"/>
  <c r="W243" i="28"/>
  <c r="W243" i="29" s="1"/>
  <c r="W244" i="28"/>
  <c r="W244" i="29" s="1"/>
  <c r="W245" i="28"/>
  <c r="W245" i="29" s="1"/>
  <c r="W246" i="28"/>
  <c r="W246" i="29" s="1"/>
  <c r="W247" i="28"/>
  <c r="W247" i="29" s="1"/>
  <c r="W248" i="28"/>
  <c r="W248" i="29" s="1"/>
  <c r="W249" i="28"/>
  <c r="W249" i="29" s="1"/>
  <c r="W250" i="28"/>
  <c r="W250" i="29" s="1"/>
  <c r="W251" i="28"/>
  <c r="W251" i="29" s="1"/>
  <c r="W252" i="28"/>
  <c r="W252" i="29" s="1"/>
  <c r="W253" i="28"/>
  <c r="W253" i="29" s="1"/>
  <c r="W254" i="28"/>
  <c r="W254" i="29" s="1"/>
  <c r="W255" i="28"/>
  <c r="W255" i="29" s="1"/>
  <c r="W256" i="28"/>
  <c r="W256" i="29" s="1"/>
  <c r="W257" i="28"/>
  <c r="W257" i="29" s="1"/>
  <c r="W258" i="28"/>
  <c r="W258" i="29" s="1"/>
  <c r="W259" i="28"/>
  <c r="W259" i="29" s="1"/>
  <c r="W260" i="28"/>
  <c r="W260" i="29" s="1"/>
  <c r="W261" i="28"/>
  <c r="W261" i="29" s="1"/>
  <c r="W262" i="28"/>
  <c r="W262" i="29" s="1"/>
  <c r="W263" i="28"/>
  <c r="W263" i="29" s="1"/>
  <c r="W264" i="28"/>
  <c r="W264" i="29" s="1"/>
  <c r="W265" i="28"/>
  <c r="W265" i="29" s="1"/>
  <c r="W266" i="28"/>
  <c r="W266" i="29" s="1"/>
  <c r="W267" i="28"/>
  <c r="W267" i="29" s="1"/>
  <c r="W268" i="28"/>
  <c r="W268" i="29" s="1"/>
  <c r="W269" i="28"/>
  <c r="W269" i="29" s="1"/>
  <c r="W270" i="28"/>
  <c r="W270" i="29" s="1"/>
  <c r="W271" i="28"/>
  <c r="W271" i="29" s="1"/>
  <c r="W272" i="28"/>
  <c r="W272" i="29" s="1"/>
  <c r="W273" i="28"/>
  <c r="W273" i="29" s="1"/>
  <c r="W274" i="28"/>
  <c r="W274" i="29" s="1"/>
  <c r="W275" i="28"/>
  <c r="W275" i="29" s="1"/>
  <c r="W276" i="28"/>
  <c r="W276" i="29" s="1"/>
  <c r="W277" i="28"/>
  <c r="W277" i="29" s="1"/>
  <c r="W278" i="28"/>
  <c r="W278" i="29" s="1"/>
  <c r="W279" i="28"/>
  <c r="W279" i="29" s="1"/>
  <c r="W280" i="28"/>
  <c r="W280" i="29" s="1"/>
  <c r="W281" i="28"/>
  <c r="W281" i="29" s="1"/>
  <c r="W282" i="28"/>
  <c r="W282" i="29" s="1"/>
  <c r="W283" i="28"/>
  <c r="W283" i="29" s="1"/>
  <c r="W284" i="28"/>
  <c r="W284" i="29" s="1"/>
  <c r="W285" i="28"/>
  <c r="W285" i="29" s="1"/>
  <c r="W286" i="28"/>
  <c r="W286" i="29" s="1"/>
  <c r="W287" i="28"/>
  <c r="W287" i="29" s="1"/>
  <c r="W288" i="28"/>
  <c r="W288" i="29" s="1"/>
  <c r="W289" i="28"/>
  <c r="W289" i="29" s="1"/>
  <c r="W290" i="28"/>
  <c r="W290" i="29" s="1"/>
  <c r="W291" i="28"/>
  <c r="W291" i="29" s="1"/>
  <c r="W292" i="28"/>
  <c r="W292" i="29" s="1"/>
  <c r="W293" i="28"/>
  <c r="W293" i="29" s="1"/>
  <c r="W294" i="28"/>
  <c r="W294" i="29" s="1"/>
  <c r="W295" i="28"/>
  <c r="W295" i="29" s="1"/>
  <c r="W296" i="28"/>
  <c r="W296" i="29" s="1"/>
  <c r="W297" i="28"/>
  <c r="W297" i="29" s="1"/>
  <c r="W298" i="28"/>
  <c r="W298" i="29" s="1"/>
  <c r="W299" i="28"/>
  <c r="W299" i="29" s="1"/>
  <c r="W300" i="28"/>
  <c r="W300" i="29" s="1"/>
  <c r="W301" i="28"/>
  <c r="W301" i="29" s="1"/>
  <c r="W302" i="28"/>
  <c r="W302" i="29" s="1"/>
  <c r="W303" i="28"/>
  <c r="W303" i="29" s="1"/>
  <c r="W304" i="28"/>
  <c r="W304" i="29" s="1"/>
  <c r="W305" i="28"/>
  <c r="W305" i="29" s="1"/>
  <c r="W306" i="28"/>
  <c r="W306" i="29" s="1"/>
  <c r="W307" i="28"/>
  <c r="W307" i="29" s="1"/>
  <c r="W308" i="28"/>
  <c r="W308" i="29" s="1"/>
  <c r="W309" i="28"/>
  <c r="W309" i="29" s="1"/>
  <c r="W310" i="28"/>
  <c r="W310" i="29" s="1"/>
  <c r="W311" i="28"/>
  <c r="W311" i="29" s="1"/>
  <c r="W312" i="28"/>
  <c r="W312" i="29" s="1"/>
  <c r="W313" i="28"/>
  <c r="W313" i="29" s="1"/>
  <c r="W314" i="28"/>
  <c r="W314" i="29" s="1"/>
  <c r="W315" i="28"/>
  <c r="W315" i="29" s="1"/>
  <c r="W316" i="28"/>
  <c r="W316" i="29" s="1"/>
  <c r="W317" i="28"/>
  <c r="W317" i="29" s="1"/>
  <c r="W318" i="28"/>
  <c r="W318" i="29" s="1"/>
  <c r="W319" i="28"/>
  <c r="W319" i="29" s="1"/>
  <c r="W320" i="28"/>
  <c r="W320" i="29" s="1"/>
  <c r="W321" i="28"/>
  <c r="W321" i="29" s="1"/>
  <c r="W322" i="28"/>
  <c r="W322" i="29" s="1"/>
  <c r="W323" i="28"/>
  <c r="W323" i="29" s="1"/>
  <c r="W324" i="28"/>
  <c r="W324" i="29" s="1"/>
  <c r="W325" i="28"/>
  <c r="W325" i="29" s="1"/>
  <c r="W326" i="28"/>
  <c r="W326" i="29" s="1"/>
  <c r="W327" i="28"/>
  <c r="W327" i="29" s="1"/>
  <c r="W328" i="28"/>
  <c r="W328" i="29" s="1"/>
  <c r="W329" i="28"/>
  <c r="W329" i="29" s="1"/>
  <c r="W330" i="28"/>
  <c r="W330" i="29" s="1"/>
  <c r="W331" i="28"/>
  <c r="W331" i="29" s="1"/>
  <c r="W332" i="28"/>
  <c r="W332" i="29" s="1"/>
  <c r="W333" i="28"/>
  <c r="W333" i="29" s="1"/>
  <c r="W334" i="28"/>
  <c r="W334" i="29" s="1"/>
  <c r="W335" i="28"/>
  <c r="W335" i="29" s="1"/>
  <c r="W336" i="28"/>
  <c r="W336" i="29" s="1"/>
  <c r="W337" i="28"/>
  <c r="W337" i="29" s="1"/>
  <c r="W338" i="28"/>
  <c r="W338" i="29" s="1"/>
  <c r="W339" i="28"/>
  <c r="W339" i="29" s="1"/>
  <c r="W340" i="28"/>
  <c r="W340" i="29" s="1"/>
  <c r="W341" i="28"/>
  <c r="W341" i="29" s="1"/>
  <c r="W342" i="28"/>
  <c r="W342" i="29" s="1"/>
  <c r="W343" i="28"/>
  <c r="W343" i="29" s="1"/>
  <c r="W344" i="28"/>
  <c r="W344" i="29" s="1"/>
  <c r="W345" i="28"/>
  <c r="W345" i="29" s="1"/>
  <c r="W346" i="28"/>
  <c r="W346" i="29" s="1"/>
  <c r="W347" i="28"/>
  <c r="W347" i="29" s="1"/>
  <c r="W348" i="28"/>
  <c r="W348" i="29" s="1"/>
  <c r="W349" i="28"/>
  <c r="W349" i="29" s="1"/>
  <c r="W350" i="28"/>
  <c r="W350" i="29" s="1"/>
  <c r="W351" i="28"/>
  <c r="W351" i="29" s="1"/>
  <c r="W352" i="28"/>
  <c r="W352" i="29" s="1"/>
  <c r="W353" i="28"/>
  <c r="W353" i="29" s="1"/>
  <c r="W354" i="28"/>
  <c r="W354" i="29" s="1"/>
  <c r="W355" i="28"/>
  <c r="W355" i="29" s="1"/>
  <c r="W356" i="28"/>
  <c r="W356" i="29" s="1"/>
  <c r="W357" i="28"/>
  <c r="W357" i="29" s="1"/>
  <c r="W358" i="28"/>
  <c r="W358" i="29" s="1"/>
  <c r="W359" i="28"/>
  <c r="W359" i="29" s="1"/>
  <c r="W360" i="28"/>
  <c r="W360" i="29" s="1"/>
  <c r="W361" i="28"/>
  <c r="W361" i="29" s="1"/>
  <c r="W362" i="28"/>
  <c r="W362" i="29" s="1"/>
  <c r="W363" i="28"/>
  <c r="W363" i="29" s="1"/>
  <c r="W364" i="28"/>
  <c r="W364" i="29" s="1"/>
  <c r="W365" i="28"/>
  <c r="W365" i="29" s="1"/>
  <c r="W366" i="28"/>
  <c r="W366" i="29" s="1"/>
  <c r="W367" i="28"/>
  <c r="W367" i="29" s="1"/>
  <c r="W368" i="28"/>
  <c r="W368" i="29" s="1"/>
  <c r="W369" i="28"/>
  <c r="W369" i="29" s="1"/>
  <c r="W370" i="28"/>
  <c r="W370" i="29" s="1"/>
  <c r="W371" i="28"/>
  <c r="W371" i="29" s="1"/>
  <c r="W372" i="28"/>
  <c r="W372" i="29" s="1"/>
  <c r="W373" i="28"/>
  <c r="W373" i="29" s="1"/>
  <c r="W374" i="28"/>
  <c r="W374" i="29" s="1"/>
  <c r="W375" i="28"/>
  <c r="W375" i="29" s="1"/>
  <c r="W376" i="28"/>
  <c r="W376" i="29" s="1"/>
  <c r="W377" i="28"/>
  <c r="W377" i="29" s="1"/>
  <c r="W378" i="28"/>
  <c r="W378" i="29" s="1"/>
  <c r="W379" i="28"/>
  <c r="W379" i="29" s="1"/>
  <c r="W380" i="28"/>
  <c r="W380" i="29" s="1"/>
  <c r="W381" i="28"/>
  <c r="W381" i="29" s="1"/>
  <c r="W382" i="28"/>
  <c r="W382" i="29" s="1"/>
  <c r="V3" i="28"/>
  <c r="V3" i="29" s="1"/>
  <c r="E3" i="29" s="1"/>
  <c r="V4" i="28"/>
  <c r="V4" i="29" s="1"/>
  <c r="E4" i="29" s="1"/>
  <c r="V5" i="28"/>
  <c r="V5" i="29" s="1"/>
  <c r="E5" i="29" s="1"/>
  <c r="V6" i="28"/>
  <c r="V6" i="29" s="1"/>
  <c r="E6" i="29" s="1"/>
  <c r="V7" i="28"/>
  <c r="V7" i="29" s="1"/>
  <c r="E7" i="29" s="1"/>
  <c r="V8" i="28"/>
  <c r="V8" i="29" s="1"/>
  <c r="E8" i="29" s="1"/>
  <c r="V9" i="28"/>
  <c r="V9" i="29" s="1"/>
  <c r="E9" i="29" s="1"/>
  <c r="V10" i="28"/>
  <c r="V10" i="29" s="1"/>
  <c r="E10" i="29" s="1"/>
  <c r="V11" i="28"/>
  <c r="V11" i="29" s="1"/>
  <c r="E11" i="29" s="1"/>
  <c r="V12" i="28"/>
  <c r="V12" i="29" s="1"/>
  <c r="E12" i="29" s="1"/>
  <c r="V13" i="28"/>
  <c r="V13" i="29" s="1"/>
  <c r="E13" i="29" s="1"/>
  <c r="V14" i="28"/>
  <c r="V14" i="29" s="1"/>
  <c r="E14" i="29" s="1"/>
  <c r="V15" i="28"/>
  <c r="V15" i="29" s="1"/>
  <c r="E15" i="29" s="1"/>
  <c r="V16" i="28"/>
  <c r="V16" i="29" s="1"/>
  <c r="E16" i="29" s="1"/>
  <c r="V17" i="28"/>
  <c r="V17" i="29" s="1"/>
  <c r="E17" i="29" s="1"/>
  <c r="V18" i="28"/>
  <c r="V18" i="29" s="1"/>
  <c r="E18" i="29" s="1"/>
  <c r="V19" i="28"/>
  <c r="V19" i="29" s="1"/>
  <c r="E19" i="29" s="1"/>
  <c r="V20" i="28"/>
  <c r="V20" i="29" s="1"/>
  <c r="E20" i="29" s="1"/>
  <c r="V21" i="28"/>
  <c r="V21" i="29" s="1"/>
  <c r="E21" i="29" s="1"/>
  <c r="V22" i="28"/>
  <c r="V22" i="29" s="1"/>
  <c r="E22" i="29" s="1"/>
  <c r="V23" i="28"/>
  <c r="V23" i="29" s="1"/>
  <c r="E23" i="29" s="1"/>
  <c r="V24" i="28"/>
  <c r="V24" i="29" s="1"/>
  <c r="E24" i="29" s="1"/>
  <c r="V25" i="28"/>
  <c r="V25" i="29" s="1"/>
  <c r="E25" i="29" s="1"/>
  <c r="V26" i="28"/>
  <c r="V26" i="29" s="1"/>
  <c r="E26" i="29" s="1"/>
  <c r="V27" i="28"/>
  <c r="V27" i="29" s="1"/>
  <c r="E27" i="29" s="1"/>
  <c r="V28" i="28"/>
  <c r="V28" i="29" s="1"/>
  <c r="E28" i="29" s="1"/>
  <c r="V29" i="28"/>
  <c r="V29" i="29" s="1"/>
  <c r="E29" i="29" s="1"/>
  <c r="V30" i="28"/>
  <c r="V30" i="29" s="1"/>
  <c r="E30" i="29" s="1"/>
  <c r="V31" i="28"/>
  <c r="V31" i="29" s="1"/>
  <c r="E31" i="29" s="1"/>
  <c r="V32" i="28"/>
  <c r="V32" i="29" s="1"/>
  <c r="E32" i="29" s="1"/>
  <c r="V33" i="28"/>
  <c r="V33" i="29" s="1"/>
  <c r="E33" i="29" s="1"/>
  <c r="V34" i="28"/>
  <c r="V34" i="29" s="1"/>
  <c r="E34" i="29" s="1"/>
  <c r="V35" i="28"/>
  <c r="V35" i="29" s="1"/>
  <c r="E35" i="29" s="1"/>
  <c r="V36" i="28"/>
  <c r="V36" i="29" s="1"/>
  <c r="E36" i="29" s="1"/>
  <c r="V37" i="28"/>
  <c r="V37" i="29" s="1"/>
  <c r="E37" i="29" s="1"/>
  <c r="V38" i="28"/>
  <c r="V38" i="29" s="1"/>
  <c r="E38" i="29" s="1"/>
  <c r="V39" i="28"/>
  <c r="V39" i="29" s="1"/>
  <c r="E39" i="29" s="1"/>
  <c r="V40" i="28"/>
  <c r="V40" i="29" s="1"/>
  <c r="E40" i="29" s="1"/>
  <c r="V41" i="28"/>
  <c r="V41" i="29" s="1"/>
  <c r="V42" i="28"/>
  <c r="V42" i="29" s="1"/>
  <c r="V43" i="28"/>
  <c r="V43" i="29" s="1"/>
  <c r="V44" i="28"/>
  <c r="V44" i="29" s="1"/>
  <c r="E44" i="29" s="1"/>
  <c r="V45" i="28"/>
  <c r="V45" i="29" s="1"/>
  <c r="E45" i="29" s="1"/>
  <c r="V46" i="28"/>
  <c r="V46" i="29" s="1"/>
  <c r="E46" i="29" s="1"/>
  <c r="V47" i="28"/>
  <c r="V47" i="29" s="1"/>
  <c r="E47" i="29" s="1"/>
  <c r="V48" i="28"/>
  <c r="V48" i="29" s="1"/>
  <c r="E48" i="29" s="1"/>
  <c r="V49" i="28"/>
  <c r="V49" i="29" s="1"/>
  <c r="E49" i="29" s="1"/>
  <c r="V50" i="28"/>
  <c r="V50" i="29" s="1"/>
  <c r="E50" i="29" s="1"/>
  <c r="V51" i="28"/>
  <c r="V51" i="29" s="1"/>
  <c r="E51" i="29" s="1"/>
  <c r="V52" i="28"/>
  <c r="V52" i="29" s="1"/>
  <c r="E52" i="29" s="1"/>
  <c r="V53" i="28"/>
  <c r="V53" i="29" s="1"/>
  <c r="E53" i="29" s="1"/>
  <c r="V54" i="28"/>
  <c r="V54" i="29" s="1"/>
  <c r="E54" i="29" s="1"/>
  <c r="V55" i="28"/>
  <c r="V55" i="29" s="1"/>
  <c r="E55" i="29" s="1"/>
  <c r="V56" i="28"/>
  <c r="V56" i="29" s="1"/>
  <c r="E56" i="29" s="1"/>
  <c r="V57" i="28"/>
  <c r="V57" i="29" s="1"/>
  <c r="E57" i="29" s="1"/>
  <c r="V58" i="28"/>
  <c r="V58" i="29" s="1"/>
  <c r="E58" i="29" s="1"/>
  <c r="V59" i="28"/>
  <c r="V59" i="29" s="1"/>
  <c r="E59" i="29" s="1"/>
  <c r="V60" i="28"/>
  <c r="V60" i="29" s="1"/>
  <c r="E60" i="29" s="1"/>
  <c r="V61" i="28"/>
  <c r="V61" i="29" s="1"/>
  <c r="E61" i="29" s="1"/>
  <c r="V62" i="28"/>
  <c r="V62" i="29" s="1"/>
  <c r="E62" i="29" s="1"/>
  <c r="V63" i="28"/>
  <c r="V63" i="29" s="1"/>
  <c r="E63" i="29" s="1"/>
  <c r="V64" i="28"/>
  <c r="V64" i="29" s="1"/>
  <c r="E64" i="29" s="1"/>
  <c r="V65" i="28"/>
  <c r="V65" i="29" s="1"/>
  <c r="E65" i="29" s="1"/>
  <c r="V66" i="28"/>
  <c r="V66" i="29" s="1"/>
  <c r="E66" i="29" s="1"/>
  <c r="V67" i="28"/>
  <c r="V67" i="29" s="1"/>
  <c r="E67" i="29" s="1"/>
  <c r="V68" i="28"/>
  <c r="V68" i="29" s="1"/>
  <c r="E68" i="29" s="1"/>
  <c r="V69" i="28"/>
  <c r="V69" i="29" s="1"/>
  <c r="E69" i="29" s="1"/>
  <c r="V70" i="28"/>
  <c r="V70" i="29" s="1"/>
  <c r="E70" i="29" s="1"/>
  <c r="V71" i="28"/>
  <c r="V71" i="29" s="1"/>
  <c r="E71" i="29" s="1"/>
  <c r="V72" i="28"/>
  <c r="V72" i="29" s="1"/>
  <c r="E72" i="29" s="1"/>
  <c r="V73" i="28"/>
  <c r="V73" i="29" s="1"/>
  <c r="E73" i="29" s="1"/>
  <c r="V74" i="28"/>
  <c r="V74" i="29" s="1"/>
  <c r="E74" i="29" s="1"/>
  <c r="V75" i="28"/>
  <c r="V75" i="29" s="1"/>
  <c r="E75" i="29" s="1"/>
  <c r="V76" i="28"/>
  <c r="V76" i="29" s="1"/>
  <c r="E76" i="29" s="1"/>
  <c r="V77" i="28"/>
  <c r="V77" i="29" s="1"/>
  <c r="E77" i="29" s="1"/>
  <c r="V78" i="28"/>
  <c r="V78" i="29" s="1"/>
  <c r="E78" i="29" s="1"/>
  <c r="V79" i="28"/>
  <c r="V79" i="29" s="1"/>
  <c r="E79" i="29" s="1"/>
  <c r="V80" i="28"/>
  <c r="V80" i="29" s="1"/>
  <c r="E80" i="29" s="1"/>
  <c r="V81" i="28"/>
  <c r="V81" i="29" s="1"/>
  <c r="E81" i="29" s="1"/>
  <c r="V82" i="28"/>
  <c r="V82" i="29" s="1"/>
  <c r="E82" i="29" s="1"/>
  <c r="V83" i="28"/>
  <c r="V83" i="29" s="1"/>
  <c r="E83" i="29" s="1"/>
  <c r="V84" i="28"/>
  <c r="V84" i="29" s="1"/>
  <c r="E84" i="29" s="1"/>
  <c r="V85" i="28"/>
  <c r="V85" i="29" s="1"/>
  <c r="E85" i="29" s="1"/>
  <c r="V86" i="28"/>
  <c r="V86" i="29" s="1"/>
  <c r="E86" i="29" s="1"/>
  <c r="V87" i="28"/>
  <c r="V87" i="29" s="1"/>
  <c r="E87" i="29" s="1"/>
  <c r="V88" i="28"/>
  <c r="V88" i="29" s="1"/>
  <c r="E88" i="29" s="1"/>
  <c r="V89" i="28"/>
  <c r="V89" i="29" s="1"/>
  <c r="E89" i="29" s="1"/>
  <c r="V90" i="28"/>
  <c r="V90" i="29" s="1"/>
  <c r="E90" i="29" s="1"/>
  <c r="V91" i="28"/>
  <c r="V91" i="29" s="1"/>
  <c r="E91" i="29" s="1"/>
  <c r="V92" i="28"/>
  <c r="V92" i="29" s="1"/>
  <c r="E92" i="29" s="1"/>
  <c r="V93" i="28"/>
  <c r="V93" i="29" s="1"/>
  <c r="E93" i="29" s="1"/>
  <c r="V94" i="28"/>
  <c r="V94" i="29" s="1"/>
  <c r="E94" i="29" s="1"/>
  <c r="V95" i="28"/>
  <c r="V95" i="29" s="1"/>
  <c r="E95" i="29" s="1"/>
  <c r="V96" i="28"/>
  <c r="V96" i="29" s="1"/>
  <c r="E96" i="29" s="1"/>
  <c r="V97" i="28"/>
  <c r="V97" i="29" s="1"/>
  <c r="E97" i="29" s="1"/>
  <c r="V98" i="28"/>
  <c r="V98" i="29" s="1"/>
  <c r="E98" i="29" s="1"/>
  <c r="V99" i="28"/>
  <c r="V99" i="29" s="1"/>
  <c r="E99" i="29" s="1"/>
  <c r="V100" i="28"/>
  <c r="V100" i="29" s="1"/>
  <c r="E100" i="29" s="1"/>
  <c r="V101" i="28"/>
  <c r="V101" i="29" s="1"/>
  <c r="E101" i="29" s="1"/>
  <c r="V102" i="28"/>
  <c r="V102" i="29" s="1"/>
  <c r="E102" i="29" s="1"/>
  <c r="V103" i="28"/>
  <c r="V103" i="29" s="1"/>
  <c r="E103" i="29" s="1"/>
  <c r="V104" i="28"/>
  <c r="V104" i="29" s="1"/>
  <c r="E104" i="29" s="1"/>
  <c r="V105" i="28"/>
  <c r="V105" i="29" s="1"/>
  <c r="E105" i="29" s="1"/>
  <c r="V106" i="28"/>
  <c r="V106" i="29" s="1"/>
  <c r="E106" i="29" s="1"/>
  <c r="V107" i="28"/>
  <c r="V107" i="29" s="1"/>
  <c r="E107" i="29" s="1"/>
  <c r="V108" i="28"/>
  <c r="V108" i="29" s="1"/>
  <c r="E108" i="29" s="1"/>
  <c r="V109" i="28"/>
  <c r="V109" i="29" s="1"/>
  <c r="E109" i="29" s="1"/>
  <c r="V110" i="28"/>
  <c r="V110" i="29" s="1"/>
  <c r="V111" i="28"/>
  <c r="V111" i="29" s="1"/>
  <c r="V112" i="28"/>
  <c r="V112" i="29" s="1"/>
  <c r="V113" i="28"/>
  <c r="V113" i="29" s="1"/>
  <c r="V114" i="28"/>
  <c r="V114" i="29" s="1"/>
  <c r="V115" i="28"/>
  <c r="V115" i="29" s="1"/>
  <c r="V116" i="28"/>
  <c r="V116" i="29" s="1"/>
  <c r="E116" i="29" s="1"/>
  <c r="V117" i="28"/>
  <c r="V117" i="29" s="1"/>
  <c r="E117" i="29" s="1"/>
  <c r="V118" i="28"/>
  <c r="V118" i="29" s="1"/>
  <c r="E118" i="29" s="1"/>
  <c r="V119" i="28"/>
  <c r="V119" i="29" s="1"/>
  <c r="E119" i="29" s="1"/>
  <c r="V120" i="28"/>
  <c r="V120" i="29" s="1"/>
  <c r="E120" i="29" s="1"/>
  <c r="V121" i="28"/>
  <c r="V121" i="29" s="1"/>
  <c r="E121" i="29" s="1"/>
  <c r="V122" i="28"/>
  <c r="V122" i="29" s="1"/>
  <c r="E122" i="29" s="1"/>
  <c r="V123" i="28"/>
  <c r="V123" i="29" s="1"/>
  <c r="E123" i="29" s="1"/>
  <c r="V124" i="28"/>
  <c r="V124" i="29" s="1"/>
  <c r="E124" i="29" s="1"/>
  <c r="V125" i="28"/>
  <c r="V125" i="29" s="1"/>
  <c r="E125" i="29" s="1"/>
  <c r="V126" i="28"/>
  <c r="V126" i="29" s="1"/>
  <c r="E126" i="29" s="1"/>
  <c r="V127" i="28"/>
  <c r="V127" i="29" s="1"/>
  <c r="E127" i="29" s="1"/>
  <c r="V128" i="28"/>
  <c r="V128" i="29" s="1"/>
  <c r="E128" i="29" s="1"/>
  <c r="V129" i="28"/>
  <c r="V129" i="29" s="1"/>
  <c r="E129" i="29" s="1"/>
  <c r="V130" i="28"/>
  <c r="V130" i="29" s="1"/>
  <c r="E130" i="29" s="1"/>
  <c r="V131" i="28"/>
  <c r="V131" i="29" s="1"/>
  <c r="E131" i="29" s="1"/>
  <c r="V132" i="28"/>
  <c r="V132" i="29" s="1"/>
  <c r="E132" i="29" s="1"/>
  <c r="V133" i="28"/>
  <c r="V133" i="29" s="1"/>
  <c r="E133" i="29" s="1"/>
  <c r="V134" i="28"/>
  <c r="V134" i="29" s="1"/>
  <c r="V135" i="28"/>
  <c r="V135" i="29" s="1"/>
  <c r="V136" i="28"/>
  <c r="V136" i="29" s="1"/>
  <c r="V137" i="28"/>
  <c r="V137" i="29" s="1"/>
  <c r="E137" i="29" s="1"/>
  <c r="V138" i="28"/>
  <c r="V138" i="29" s="1"/>
  <c r="E138" i="29" s="1"/>
  <c r="V139" i="28"/>
  <c r="V139" i="29" s="1"/>
  <c r="E139" i="29" s="1"/>
  <c r="V140" i="28"/>
  <c r="V140" i="29" s="1"/>
  <c r="E140" i="29" s="1"/>
  <c r="V141" i="28"/>
  <c r="V141" i="29" s="1"/>
  <c r="E141" i="29" s="1"/>
  <c r="V142" i="28"/>
  <c r="V142" i="29" s="1"/>
  <c r="E142" i="29" s="1"/>
  <c r="V143" i="28"/>
  <c r="V143" i="29" s="1"/>
  <c r="E143" i="29" s="1"/>
  <c r="V144" i="28"/>
  <c r="V144" i="29" s="1"/>
  <c r="E144" i="29" s="1"/>
  <c r="V145" i="28"/>
  <c r="V145" i="29" s="1"/>
  <c r="E145" i="29" s="1"/>
  <c r="V146" i="28"/>
  <c r="V146" i="29" s="1"/>
  <c r="E146" i="29" s="1"/>
  <c r="V147" i="28"/>
  <c r="V147" i="29" s="1"/>
  <c r="E147" i="29" s="1"/>
  <c r="V148" i="28"/>
  <c r="V148" i="29" s="1"/>
  <c r="E148" i="29" s="1"/>
  <c r="V149" i="28"/>
  <c r="V149" i="29" s="1"/>
  <c r="V150" i="28"/>
  <c r="V150" i="29" s="1"/>
  <c r="V151" i="28"/>
  <c r="V151" i="29" s="1"/>
  <c r="V152" i="28"/>
  <c r="V152" i="29" s="1"/>
  <c r="E152" i="29" s="1"/>
  <c r="V153" i="28"/>
  <c r="V153" i="29" s="1"/>
  <c r="E153" i="29" s="1"/>
  <c r="V154" i="28"/>
  <c r="V154" i="29" s="1"/>
  <c r="E154" i="29" s="1"/>
  <c r="V155" i="28"/>
  <c r="V155" i="29" s="1"/>
  <c r="E155" i="29" s="1"/>
  <c r="V156" i="28"/>
  <c r="V156" i="29" s="1"/>
  <c r="E156" i="29" s="1"/>
  <c r="V157" i="28"/>
  <c r="V157" i="29" s="1"/>
  <c r="E157" i="29" s="1"/>
  <c r="V158" i="28"/>
  <c r="V158" i="29" s="1"/>
  <c r="V159" i="28"/>
  <c r="V159" i="29" s="1"/>
  <c r="V160" i="28"/>
  <c r="V160" i="29" s="1"/>
  <c r="V161" i="28"/>
  <c r="V161" i="29" s="1"/>
  <c r="E161" i="29" s="1"/>
  <c r="V162" i="28"/>
  <c r="V162" i="29" s="1"/>
  <c r="E162" i="29" s="1"/>
  <c r="V163" i="28"/>
  <c r="V163" i="29" s="1"/>
  <c r="E163" i="29" s="1"/>
  <c r="V164" i="28"/>
  <c r="V164" i="29" s="1"/>
  <c r="E164" i="29" s="1"/>
  <c r="V165" i="28"/>
  <c r="V165" i="29" s="1"/>
  <c r="E165" i="29" s="1"/>
  <c r="V166" i="28"/>
  <c r="V166" i="29" s="1"/>
  <c r="E166" i="29" s="1"/>
  <c r="V167" i="28"/>
  <c r="V167" i="29" s="1"/>
  <c r="E167" i="29" s="1"/>
  <c r="V168" i="28"/>
  <c r="V168" i="29" s="1"/>
  <c r="E168" i="29" s="1"/>
  <c r="V169" i="28"/>
  <c r="V169" i="29" s="1"/>
  <c r="E169" i="29" s="1"/>
  <c r="V170" i="28"/>
  <c r="V170" i="29" s="1"/>
  <c r="E170" i="29" s="1"/>
  <c r="V171" i="28"/>
  <c r="V171" i="29" s="1"/>
  <c r="E171" i="29" s="1"/>
  <c r="V172" i="28"/>
  <c r="V172" i="29" s="1"/>
  <c r="E172" i="29" s="1"/>
  <c r="V173" i="28"/>
  <c r="V173" i="29" s="1"/>
  <c r="E173" i="29" s="1"/>
  <c r="V174" i="28"/>
  <c r="V174" i="29" s="1"/>
  <c r="E174" i="29" s="1"/>
  <c r="V175" i="28"/>
  <c r="V175" i="29" s="1"/>
  <c r="E175" i="29" s="1"/>
  <c r="V176" i="28"/>
  <c r="V176" i="29" s="1"/>
  <c r="E176" i="29" s="1"/>
  <c r="V177" i="28"/>
  <c r="V177" i="29" s="1"/>
  <c r="E177" i="29" s="1"/>
  <c r="V178" i="28"/>
  <c r="V178" i="29" s="1"/>
  <c r="E178" i="29" s="1"/>
  <c r="V179" i="28"/>
  <c r="V179" i="29" s="1"/>
  <c r="E179" i="29" s="1"/>
  <c r="V180" i="28"/>
  <c r="V180" i="29" s="1"/>
  <c r="E180" i="29" s="1"/>
  <c r="V181" i="28"/>
  <c r="V181" i="29" s="1"/>
  <c r="E181" i="29" s="1"/>
  <c r="V182" i="28"/>
  <c r="V182" i="29" s="1"/>
  <c r="E182" i="29" s="1"/>
  <c r="V183" i="28"/>
  <c r="V183" i="29" s="1"/>
  <c r="E183" i="29" s="1"/>
  <c r="V184" i="28"/>
  <c r="V184" i="29" s="1"/>
  <c r="E184" i="29" s="1"/>
  <c r="V185" i="28"/>
  <c r="V185" i="29" s="1"/>
  <c r="E185" i="29" s="1"/>
  <c r="V186" i="28"/>
  <c r="V186" i="29" s="1"/>
  <c r="E186" i="29" s="1"/>
  <c r="V187" i="28"/>
  <c r="V187" i="29" s="1"/>
  <c r="E187" i="29" s="1"/>
  <c r="V188" i="28"/>
  <c r="V188" i="29" s="1"/>
  <c r="E188" i="29" s="1"/>
  <c r="V189" i="28"/>
  <c r="V189" i="29" s="1"/>
  <c r="E189" i="29" s="1"/>
  <c r="V190" i="28"/>
  <c r="V190" i="29" s="1"/>
  <c r="E190" i="29" s="1"/>
  <c r="V191" i="28"/>
  <c r="V191" i="29" s="1"/>
  <c r="E191" i="29" s="1"/>
  <c r="V192" i="28"/>
  <c r="V192" i="29" s="1"/>
  <c r="E192" i="29" s="1"/>
  <c r="V193" i="28"/>
  <c r="V193" i="29" s="1"/>
  <c r="E193" i="29" s="1"/>
  <c r="V194" i="28"/>
  <c r="V194" i="29" s="1"/>
  <c r="E194" i="29" s="1"/>
  <c r="V195" i="28"/>
  <c r="V195" i="29" s="1"/>
  <c r="E195" i="29" s="1"/>
  <c r="V196" i="28"/>
  <c r="V196" i="29" s="1"/>
  <c r="E196" i="29" s="1"/>
  <c r="V197" i="28"/>
  <c r="V197" i="29" s="1"/>
  <c r="E197" i="29" s="1"/>
  <c r="V198" i="28"/>
  <c r="V198" i="29" s="1"/>
  <c r="E198" i="29" s="1"/>
  <c r="V199" i="28"/>
  <c r="V199" i="29" s="1"/>
  <c r="E199" i="29" s="1"/>
  <c r="V200" i="28"/>
  <c r="V200" i="29" s="1"/>
  <c r="E200" i="29" s="1"/>
  <c r="V201" i="28"/>
  <c r="V201" i="29" s="1"/>
  <c r="E201" i="29" s="1"/>
  <c r="V202" i="28"/>
  <c r="V202" i="29" s="1"/>
  <c r="E202" i="29" s="1"/>
  <c r="V203" i="28"/>
  <c r="V203" i="29" s="1"/>
  <c r="E203" i="29" s="1"/>
  <c r="V204" i="28"/>
  <c r="V204" i="29" s="1"/>
  <c r="E204" i="29" s="1"/>
  <c r="V205" i="28"/>
  <c r="V205" i="29" s="1"/>
  <c r="E205" i="29" s="1"/>
  <c r="V206" i="28"/>
  <c r="V206" i="29" s="1"/>
  <c r="E206" i="29" s="1"/>
  <c r="V207" i="28"/>
  <c r="V207" i="29" s="1"/>
  <c r="E207" i="29" s="1"/>
  <c r="V208" i="28"/>
  <c r="V208" i="29" s="1"/>
  <c r="E208" i="29" s="1"/>
  <c r="V209" i="28"/>
  <c r="V209" i="29" s="1"/>
  <c r="E209" i="29" s="1"/>
  <c r="V210" i="28"/>
  <c r="V210" i="29" s="1"/>
  <c r="E210" i="29" s="1"/>
  <c r="V211" i="28"/>
  <c r="V211" i="29" s="1"/>
  <c r="E211" i="29" s="1"/>
  <c r="V212" i="28"/>
  <c r="V212" i="29" s="1"/>
  <c r="E212" i="29" s="1"/>
  <c r="V213" i="28"/>
  <c r="V213" i="29" s="1"/>
  <c r="E213" i="29" s="1"/>
  <c r="V214" i="28"/>
  <c r="V214" i="29" s="1"/>
  <c r="E214" i="29" s="1"/>
  <c r="V215" i="28"/>
  <c r="V215" i="29" s="1"/>
  <c r="E215" i="29" s="1"/>
  <c r="V216" i="28"/>
  <c r="V216" i="29" s="1"/>
  <c r="E216" i="29" s="1"/>
  <c r="V217" i="28"/>
  <c r="V217" i="29" s="1"/>
  <c r="E217" i="29" s="1"/>
  <c r="V218" i="28"/>
  <c r="V218" i="29" s="1"/>
  <c r="E218" i="29" s="1"/>
  <c r="V219" i="28"/>
  <c r="V219" i="29" s="1"/>
  <c r="E219" i="29" s="1"/>
  <c r="V220" i="28"/>
  <c r="V220" i="29" s="1"/>
  <c r="E220" i="29" s="1"/>
  <c r="V221" i="28"/>
  <c r="V221" i="29" s="1"/>
  <c r="E221" i="29" s="1"/>
  <c r="V222" i="28"/>
  <c r="V222" i="29" s="1"/>
  <c r="E222" i="29" s="1"/>
  <c r="V223" i="28"/>
  <c r="V223" i="29" s="1"/>
  <c r="E223" i="29" s="1"/>
  <c r="V224" i="28"/>
  <c r="V224" i="29" s="1"/>
  <c r="E224" i="29" s="1"/>
  <c r="V225" i="28"/>
  <c r="V225" i="29" s="1"/>
  <c r="E225" i="29" s="1"/>
  <c r="V226" i="28"/>
  <c r="V226" i="29" s="1"/>
  <c r="E226" i="29" s="1"/>
  <c r="V227" i="28"/>
  <c r="V227" i="29" s="1"/>
  <c r="E227" i="29" s="1"/>
  <c r="V228" i="28"/>
  <c r="V228" i="29" s="1"/>
  <c r="E228" i="29" s="1"/>
  <c r="V229" i="28"/>
  <c r="V229" i="29" s="1"/>
  <c r="E229" i="29" s="1"/>
  <c r="V230" i="28"/>
  <c r="V230" i="29" s="1"/>
  <c r="E230" i="29" s="1"/>
  <c r="V231" i="28"/>
  <c r="V231" i="29" s="1"/>
  <c r="E231" i="29" s="1"/>
  <c r="V232" i="28"/>
  <c r="V232" i="29" s="1"/>
  <c r="E232" i="29" s="1"/>
  <c r="V233" i="28"/>
  <c r="V233" i="29" s="1"/>
  <c r="E233" i="29" s="1"/>
  <c r="V234" i="28"/>
  <c r="V234" i="29" s="1"/>
  <c r="E234" i="29" s="1"/>
  <c r="V235" i="28"/>
  <c r="V235" i="29" s="1"/>
  <c r="E235" i="29" s="1"/>
  <c r="V236" i="28"/>
  <c r="V236" i="29" s="1"/>
  <c r="E236" i="29" s="1"/>
  <c r="V237" i="28"/>
  <c r="V237" i="29" s="1"/>
  <c r="E237" i="29" s="1"/>
  <c r="V238" i="28"/>
  <c r="V238" i="29" s="1"/>
  <c r="E238" i="29" s="1"/>
  <c r="V239" i="28"/>
  <c r="V239" i="29" s="1"/>
  <c r="E239" i="29" s="1"/>
  <c r="V240" i="28"/>
  <c r="V240" i="29" s="1"/>
  <c r="E240" i="29" s="1"/>
  <c r="V241" i="28"/>
  <c r="V241" i="29" s="1"/>
  <c r="E241" i="29" s="1"/>
  <c r="V242" i="28"/>
  <c r="V242" i="29" s="1"/>
  <c r="E242" i="29" s="1"/>
  <c r="V243" i="28"/>
  <c r="V243" i="29" s="1"/>
  <c r="E243" i="29" s="1"/>
  <c r="V244" i="28"/>
  <c r="V244" i="29" s="1"/>
  <c r="E244" i="29" s="1"/>
  <c r="V245" i="28"/>
  <c r="V245" i="29" s="1"/>
  <c r="E245" i="29" s="1"/>
  <c r="V246" i="28"/>
  <c r="V246" i="29" s="1"/>
  <c r="E246" i="29" s="1"/>
  <c r="V247" i="28"/>
  <c r="V247" i="29" s="1"/>
  <c r="E247" i="29" s="1"/>
  <c r="V248" i="28"/>
  <c r="V248" i="29" s="1"/>
  <c r="E248" i="29" s="1"/>
  <c r="V249" i="28"/>
  <c r="V249" i="29" s="1"/>
  <c r="E249" i="29" s="1"/>
  <c r="V250" i="28"/>
  <c r="V250" i="29" s="1"/>
  <c r="E250" i="29" s="1"/>
  <c r="V251" i="28"/>
  <c r="V251" i="29" s="1"/>
  <c r="E251" i="29" s="1"/>
  <c r="V252" i="28"/>
  <c r="V252" i="29" s="1"/>
  <c r="E252" i="29" s="1"/>
  <c r="V253" i="28"/>
  <c r="V253" i="29" s="1"/>
  <c r="E253" i="29" s="1"/>
  <c r="V254" i="28"/>
  <c r="V254" i="29" s="1"/>
  <c r="E254" i="29" s="1"/>
  <c r="V255" i="28"/>
  <c r="V255" i="29" s="1"/>
  <c r="E255" i="29" s="1"/>
  <c r="V256" i="28"/>
  <c r="V256" i="29" s="1"/>
  <c r="E256" i="29" s="1"/>
  <c r="V257" i="28"/>
  <c r="V257" i="29" s="1"/>
  <c r="E257" i="29" s="1"/>
  <c r="V258" i="28"/>
  <c r="V258" i="29" s="1"/>
  <c r="E258" i="29" s="1"/>
  <c r="V259" i="28"/>
  <c r="V259" i="29" s="1"/>
  <c r="E259" i="29" s="1"/>
  <c r="V260" i="28"/>
  <c r="V260" i="29" s="1"/>
  <c r="E260" i="29" s="1"/>
  <c r="V261" i="28"/>
  <c r="V261" i="29" s="1"/>
  <c r="E261" i="29" s="1"/>
  <c r="V262" i="28"/>
  <c r="V262" i="29" s="1"/>
  <c r="E262" i="29" s="1"/>
  <c r="V263" i="28"/>
  <c r="V263" i="29" s="1"/>
  <c r="E263" i="29" s="1"/>
  <c r="V264" i="28"/>
  <c r="V264" i="29" s="1"/>
  <c r="E264" i="29" s="1"/>
  <c r="V265" i="28"/>
  <c r="V265" i="29" s="1"/>
  <c r="E265" i="29" s="1"/>
  <c r="V266" i="28"/>
  <c r="V266" i="29" s="1"/>
  <c r="E266" i="29" s="1"/>
  <c r="V267" i="28"/>
  <c r="V267" i="29" s="1"/>
  <c r="E267" i="29" s="1"/>
  <c r="V268" i="28"/>
  <c r="V268" i="29" s="1"/>
  <c r="E268" i="29" s="1"/>
  <c r="V269" i="28"/>
  <c r="V269" i="29" s="1"/>
  <c r="E269" i="29" s="1"/>
  <c r="V270" i="28"/>
  <c r="V270" i="29" s="1"/>
  <c r="E270" i="29" s="1"/>
  <c r="V271" i="28"/>
  <c r="V271" i="29" s="1"/>
  <c r="E271" i="29" s="1"/>
  <c r="V272" i="28"/>
  <c r="V272" i="29" s="1"/>
  <c r="E272" i="29" s="1"/>
  <c r="V273" i="28"/>
  <c r="V273" i="29" s="1"/>
  <c r="E273" i="29" s="1"/>
  <c r="V274" i="28"/>
  <c r="V274" i="29" s="1"/>
  <c r="E274" i="29" s="1"/>
  <c r="V275" i="28"/>
  <c r="V275" i="29" s="1"/>
  <c r="E275" i="29" s="1"/>
  <c r="V276" i="28"/>
  <c r="V276" i="29" s="1"/>
  <c r="E276" i="29" s="1"/>
  <c r="V277" i="28"/>
  <c r="V277" i="29" s="1"/>
  <c r="E277" i="29" s="1"/>
  <c r="V278" i="28"/>
  <c r="V278" i="29" s="1"/>
  <c r="E278" i="29" s="1"/>
  <c r="V279" i="28"/>
  <c r="V279" i="29" s="1"/>
  <c r="E279" i="29" s="1"/>
  <c r="V280" i="28"/>
  <c r="V280" i="29" s="1"/>
  <c r="E280" i="29" s="1"/>
  <c r="V281" i="28"/>
  <c r="V281" i="29" s="1"/>
  <c r="E281" i="29" s="1"/>
  <c r="V282" i="28"/>
  <c r="V282" i="29" s="1"/>
  <c r="E282" i="29" s="1"/>
  <c r="V283" i="28"/>
  <c r="V283" i="29" s="1"/>
  <c r="E283" i="29" s="1"/>
  <c r="V284" i="28"/>
  <c r="V284" i="29" s="1"/>
  <c r="E284" i="29" s="1"/>
  <c r="V285" i="28"/>
  <c r="V285" i="29" s="1"/>
  <c r="E285" i="29" s="1"/>
  <c r="V286" i="28"/>
  <c r="V286" i="29" s="1"/>
  <c r="E286" i="29" s="1"/>
  <c r="V287" i="28"/>
  <c r="V287" i="29" s="1"/>
  <c r="E287" i="29" s="1"/>
  <c r="V288" i="28"/>
  <c r="V288" i="29" s="1"/>
  <c r="E288" i="29" s="1"/>
  <c r="V289" i="28"/>
  <c r="V289" i="29" s="1"/>
  <c r="E289" i="29" s="1"/>
  <c r="V290" i="28"/>
  <c r="V290" i="29" s="1"/>
  <c r="E290" i="29" s="1"/>
  <c r="V291" i="28"/>
  <c r="V291" i="29" s="1"/>
  <c r="E291" i="29" s="1"/>
  <c r="V292" i="28"/>
  <c r="V292" i="29" s="1"/>
  <c r="E292" i="29" s="1"/>
  <c r="V293" i="28"/>
  <c r="V293" i="29" s="1"/>
  <c r="E293" i="29" s="1"/>
  <c r="V294" i="28"/>
  <c r="V294" i="29" s="1"/>
  <c r="E294" i="29" s="1"/>
  <c r="V295" i="28"/>
  <c r="V295" i="29" s="1"/>
  <c r="E295" i="29" s="1"/>
  <c r="V296" i="28"/>
  <c r="V296" i="29" s="1"/>
  <c r="E296" i="29" s="1"/>
  <c r="V297" i="28"/>
  <c r="V297" i="29" s="1"/>
  <c r="E297" i="29" s="1"/>
  <c r="V298" i="28"/>
  <c r="V298" i="29" s="1"/>
  <c r="E298" i="29" s="1"/>
  <c r="V299" i="28"/>
  <c r="V299" i="29" s="1"/>
  <c r="E299" i="29" s="1"/>
  <c r="V300" i="28"/>
  <c r="V300" i="29" s="1"/>
  <c r="E300" i="29" s="1"/>
  <c r="V301" i="28"/>
  <c r="V301" i="29" s="1"/>
  <c r="E301" i="29" s="1"/>
  <c r="V302" i="28"/>
  <c r="V302" i="29" s="1"/>
  <c r="E302" i="29" s="1"/>
  <c r="V303" i="28"/>
  <c r="V303" i="29" s="1"/>
  <c r="E303" i="29" s="1"/>
  <c r="V304" i="28"/>
  <c r="V304" i="29" s="1"/>
  <c r="E304" i="29" s="1"/>
  <c r="V305" i="28"/>
  <c r="V305" i="29" s="1"/>
  <c r="E305" i="29" s="1"/>
  <c r="V306" i="28"/>
  <c r="V306" i="29" s="1"/>
  <c r="E306" i="29" s="1"/>
  <c r="V307" i="28"/>
  <c r="V307" i="29" s="1"/>
  <c r="E307" i="29" s="1"/>
  <c r="V308" i="28"/>
  <c r="V308" i="29" s="1"/>
  <c r="E308" i="29" s="1"/>
  <c r="V309" i="28"/>
  <c r="V309" i="29" s="1"/>
  <c r="E309" i="29" s="1"/>
  <c r="V310" i="28"/>
  <c r="V310" i="29" s="1"/>
  <c r="E310" i="29" s="1"/>
  <c r="V311" i="28"/>
  <c r="V311" i="29" s="1"/>
  <c r="E311" i="29" s="1"/>
  <c r="V312" i="28"/>
  <c r="V312" i="29" s="1"/>
  <c r="E312" i="29" s="1"/>
  <c r="V313" i="28"/>
  <c r="V313" i="29" s="1"/>
  <c r="E313" i="29" s="1"/>
  <c r="V314" i="28"/>
  <c r="V314" i="29" s="1"/>
  <c r="E314" i="29" s="1"/>
  <c r="V315" i="28"/>
  <c r="V315" i="29" s="1"/>
  <c r="E315" i="29" s="1"/>
  <c r="V316" i="28"/>
  <c r="V316" i="29" s="1"/>
  <c r="E316" i="29" s="1"/>
  <c r="V317" i="28"/>
  <c r="V317" i="29" s="1"/>
  <c r="E317" i="29" s="1"/>
  <c r="V318" i="28"/>
  <c r="V318" i="29" s="1"/>
  <c r="E318" i="29" s="1"/>
  <c r="V319" i="28"/>
  <c r="V319" i="29" s="1"/>
  <c r="E319" i="29" s="1"/>
  <c r="V320" i="28"/>
  <c r="V320" i="29" s="1"/>
  <c r="E320" i="29" s="1"/>
  <c r="V321" i="28"/>
  <c r="V321" i="29" s="1"/>
  <c r="E321" i="29" s="1"/>
  <c r="V322" i="28"/>
  <c r="V322" i="29" s="1"/>
  <c r="E322" i="29" s="1"/>
  <c r="V323" i="28"/>
  <c r="V323" i="29" s="1"/>
  <c r="V324" i="28"/>
  <c r="V324" i="29" s="1"/>
  <c r="V325" i="28"/>
  <c r="V325" i="29" s="1"/>
  <c r="V326" i="28"/>
  <c r="V326" i="29" s="1"/>
  <c r="V327" i="28"/>
  <c r="V327" i="29" s="1"/>
  <c r="V328" i="28"/>
  <c r="V328" i="29" s="1"/>
  <c r="V329" i="28"/>
  <c r="V329" i="29" s="1"/>
  <c r="V330" i="28"/>
  <c r="V330" i="29" s="1"/>
  <c r="V331" i="28"/>
  <c r="V331" i="29" s="1"/>
  <c r="V332" i="28"/>
  <c r="V332" i="29" s="1"/>
  <c r="V333" i="28"/>
  <c r="V333" i="29" s="1"/>
  <c r="V334" i="28"/>
  <c r="V334" i="29" s="1"/>
  <c r="V335" i="28"/>
  <c r="V335" i="29" s="1"/>
  <c r="V336" i="28"/>
  <c r="V336" i="29" s="1"/>
  <c r="V337" i="28"/>
  <c r="V337" i="29" s="1"/>
  <c r="V338" i="28"/>
  <c r="V338" i="29" s="1"/>
  <c r="V339" i="28"/>
  <c r="V339" i="29" s="1"/>
  <c r="V340" i="28"/>
  <c r="V340" i="29" s="1"/>
  <c r="V341" i="28"/>
  <c r="V341" i="29" s="1"/>
  <c r="V342" i="28"/>
  <c r="V342" i="29" s="1"/>
  <c r="V343" i="28"/>
  <c r="V343" i="29" s="1"/>
  <c r="V344" i="28"/>
  <c r="V344" i="29" s="1"/>
  <c r="V345" i="28"/>
  <c r="V345" i="29" s="1"/>
  <c r="V346" i="28"/>
  <c r="V346" i="29" s="1"/>
  <c r="V347" i="28"/>
  <c r="V347" i="29" s="1"/>
  <c r="E347" i="29" s="1"/>
  <c r="V348" i="28"/>
  <c r="V348" i="29" s="1"/>
  <c r="E348" i="29" s="1"/>
  <c r="V349" i="28"/>
  <c r="V349" i="29" s="1"/>
  <c r="E349" i="29" s="1"/>
  <c r="V350" i="28"/>
  <c r="V350" i="29" s="1"/>
  <c r="E350" i="29" s="1"/>
  <c r="V351" i="28"/>
  <c r="V351" i="29" s="1"/>
  <c r="E351" i="29" s="1"/>
  <c r="V352" i="28"/>
  <c r="V352" i="29" s="1"/>
  <c r="E352" i="29" s="1"/>
  <c r="V353" i="28"/>
  <c r="V353" i="29" s="1"/>
  <c r="V354" i="28"/>
  <c r="V354" i="29" s="1"/>
  <c r="V355" i="28"/>
  <c r="V355" i="29" s="1"/>
  <c r="V356" i="28"/>
  <c r="V356" i="29" s="1"/>
  <c r="V357" i="28"/>
  <c r="V357" i="29" s="1"/>
  <c r="V358" i="28"/>
  <c r="V358" i="29" s="1"/>
  <c r="V359" i="28"/>
  <c r="V359" i="29" s="1"/>
  <c r="V360" i="28"/>
  <c r="V360" i="29" s="1"/>
  <c r="V361" i="28"/>
  <c r="V361" i="29" s="1"/>
  <c r="V362" i="28"/>
  <c r="V362" i="29" s="1"/>
  <c r="E362" i="29" s="1"/>
  <c r="V363" i="28"/>
  <c r="V363" i="29" s="1"/>
  <c r="E363" i="29" s="1"/>
  <c r="V364" i="28"/>
  <c r="V364" i="29" s="1"/>
  <c r="E364" i="29" s="1"/>
  <c r="V365" i="28"/>
  <c r="V365" i="29" s="1"/>
  <c r="V366" i="28"/>
  <c r="V366" i="29" s="1"/>
  <c r="V367" i="28"/>
  <c r="V367" i="29" s="1"/>
  <c r="V368" i="28"/>
  <c r="V368" i="29" s="1"/>
  <c r="E368" i="29" s="1"/>
  <c r="V369" i="28"/>
  <c r="V369" i="29" s="1"/>
  <c r="E369" i="29" s="1"/>
  <c r="V370" i="28"/>
  <c r="V370" i="29" s="1"/>
  <c r="E370" i="29" s="1"/>
  <c r="V371" i="28"/>
  <c r="V371" i="29" s="1"/>
  <c r="E371" i="29" s="1"/>
  <c r="V372" i="28"/>
  <c r="V372" i="29" s="1"/>
  <c r="E372" i="29" s="1"/>
  <c r="V373" i="28"/>
  <c r="V373" i="29" s="1"/>
  <c r="E373" i="29" s="1"/>
  <c r="V374" i="28"/>
  <c r="V374" i="29" s="1"/>
  <c r="E374" i="29" s="1"/>
  <c r="V375" i="28"/>
  <c r="V375" i="29" s="1"/>
  <c r="E375" i="29" s="1"/>
  <c r="V376" i="28"/>
  <c r="V376" i="29" s="1"/>
  <c r="E376" i="29" s="1"/>
  <c r="V377" i="28"/>
  <c r="V377" i="29" s="1"/>
  <c r="E377" i="29" s="1"/>
  <c r="V378" i="28"/>
  <c r="V378" i="29" s="1"/>
  <c r="E378" i="29" s="1"/>
  <c r="V379" i="28"/>
  <c r="V379" i="29" s="1"/>
  <c r="E379" i="29" s="1"/>
  <c r="V380" i="28"/>
  <c r="V380" i="29" s="1"/>
  <c r="E380" i="29" s="1"/>
  <c r="V381" i="28"/>
  <c r="V381" i="29" s="1"/>
  <c r="E381" i="29" s="1"/>
  <c r="V382" i="28"/>
  <c r="V382" i="29" s="1"/>
  <c r="E382" i="29" s="1"/>
  <c r="V2" i="28"/>
  <c r="V2" i="29" s="1"/>
  <c r="E2" i="29" s="1"/>
  <c r="T3" i="28"/>
  <c r="T3" i="29" s="1"/>
  <c r="T4" i="28"/>
  <c r="T4" i="29" s="1"/>
  <c r="T5" i="28"/>
  <c r="T5" i="29" s="1"/>
  <c r="T6" i="28"/>
  <c r="T6" i="29" s="1"/>
  <c r="T7" i="28"/>
  <c r="T7" i="29" s="1"/>
  <c r="T8" i="28"/>
  <c r="T8" i="29" s="1"/>
  <c r="T9" i="28"/>
  <c r="T9" i="29" s="1"/>
  <c r="T10" i="28"/>
  <c r="T10" i="29" s="1"/>
  <c r="T11" i="28"/>
  <c r="T11" i="29" s="1"/>
  <c r="T12" i="28"/>
  <c r="T12" i="29" s="1"/>
  <c r="T13" i="28"/>
  <c r="T13" i="29" s="1"/>
  <c r="T14" i="28"/>
  <c r="T15" i="28"/>
  <c r="T16" i="28"/>
  <c r="T17" i="28"/>
  <c r="T18" i="28"/>
  <c r="T19" i="28"/>
  <c r="T20" i="28"/>
  <c r="T21" i="28"/>
  <c r="T22" i="28"/>
  <c r="T23" i="28"/>
  <c r="T24" i="28"/>
  <c r="T25" i="28"/>
  <c r="T26" i="28"/>
  <c r="T27" i="28"/>
  <c r="T28" i="28"/>
  <c r="T29" i="28"/>
  <c r="T30" i="28"/>
  <c r="T31" i="28"/>
  <c r="T32" i="28"/>
  <c r="T32" i="29" s="1"/>
  <c r="T33" i="28"/>
  <c r="T33" i="29" s="1"/>
  <c r="T34" i="28"/>
  <c r="T34" i="29" s="1"/>
  <c r="T35" i="28"/>
  <c r="T36" i="28"/>
  <c r="T37" i="28"/>
  <c r="T38" i="28"/>
  <c r="T39" i="28"/>
  <c r="T40" i="28"/>
  <c r="T42" i="28"/>
  <c r="T42" i="29" s="1"/>
  <c r="T43" i="28"/>
  <c r="T43" i="29" s="1"/>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7" i="29" s="1"/>
  <c r="T108" i="28"/>
  <c r="T108" i="29" s="1"/>
  <c r="T109" i="28"/>
  <c r="T109" i="29" s="1"/>
  <c r="T110" i="28"/>
  <c r="T110" i="29" s="1"/>
  <c r="T111" i="28"/>
  <c r="T111" i="29" s="1"/>
  <c r="T112" i="28"/>
  <c r="T112" i="29" s="1"/>
  <c r="T113" i="28"/>
  <c r="T113" i="29" s="1"/>
  <c r="T114" i="28"/>
  <c r="T114" i="29" s="1"/>
  <c r="T115" i="28"/>
  <c r="T115" i="29" s="1"/>
  <c r="T116" i="28"/>
  <c r="T117" i="28"/>
  <c r="T118" i="28"/>
  <c r="T119" i="28"/>
  <c r="T120" i="28"/>
  <c r="T121" i="28"/>
  <c r="T122" i="28"/>
  <c r="T123" i="28"/>
  <c r="T124" i="28"/>
  <c r="T125" i="28"/>
  <c r="T126" i="28"/>
  <c r="T127" i="28"/>
  <c r="T128" i="28"/>
  <c r="T129" i="28"/>
  <c r="T130" i="28"/>
  <c r="T131" i="28"/>
  <c r="T132" i="28"/>
  <c r="T133" i="28"/>
  <c r="T134" i="28"/>
  <c r="T134" i="29" s="1"/>
  <c r="T135" i="28"/>
  <c r="T135" i="29" s="1"/>
  <c r="T136" i="28"/>
  <c r="T136" i="29" s="1"/>
  <c r="T137" i="28"/>
  <c r="T138" i="28"/>
  <c r="T139" i="28"/>
  <c r="T140" i="28"/>
  <c r="T141" i="28"/>
  <c r="T142" i="28"/>
  <c r="T143" i="28"/>
  <c r="T144" i="28"/>
  <c r="T145" i="28"/>
  <c r="T146" i="28"/>
  <c r="T147" i="28"/>
  <c r="T148" i="28"/>
  <c r="T149" i="28"/>
  <c r="T149" i="29" s="1"/>
  <c r="T150" i="28"/>
  <c r="T150" i="29" s="1"/>
  <c r="T151" i="28"/>
  <c r="T151" i="29" s="1"/>
  <c r="T152" i="28"/>
  <c r="T153" i="28"/>
  <c r="T154" i="28"/>
  <c r="T155" i="28"/>
  <c r="T156" i="28"/>
  <c r="T157" i="28"/>
  <c r="T158" i="28"/>
  <c r="T158" i="29" s="1"/>
  <c r="T159" i="28"/>
  <c r="T159" i="29" s="1"/>
  <c r="T160" i="28"/>
  <c r="T160" i="29" s="1"/>
  <c r="T161" i="28"/>
  <c r="T162" i="28"/>
  <c r="T163" i="28"/>
  <c r="T164" i="28"/>
  <c r="T165" i="28"/>
  <c r="T166" i="28"/>
  <c r="T167" i="28"/>
  <c r="T167" i="29" s="1"/>
  <c r="T168" i="28"/>
  <c r="T168" i="29" s="1"/>
  <c r="T169" i="28"/>
  <c r="T169" i="29" s="1"/>
  <c r="T170" i="28"/>
  <c r="T171" i="28"/>
  <c r="T172" i="28"/>
  <c r="T173" i="28"/>
  <c r="T174" i="28"/>
  <c r="T175" i="28"/>
  <c r="T176" i="28"/>
  <c r="T177" i="28"/>
  <c r="T178" i="28"/>
  <c r="T179" i="28"/>
  <c r="T180" i="28"/>
  <c r="T181" i="28"/>
  <c r="T182" i="28"/>
  <c r="T183" i="28"/>
  <c r="T184" i="28"/>
  <c r="T185" i="28"/>
  <c r="T186" i="28"/>
  <c r="T187" i="28"/>
  <c r="T188" i="28"/>
  <c r="T189" i="28"/>
  <c r="T190" i="28"/>
  <c r="T191" i="28"/>
  <c r="T192" i="28"/>
  <c r="T193" i="28"/>
  <c r="T194" i="28"/>
  <c r="T195" i="28"/>
  <c r="T196" i="28"/>
  <c r="T197" i="28"/>
  <c r="T198" i="28"/>
  <c r="T199" i="28"/>
  <c r="T200" i="28"/>
  <c r="T201" i="28"/>
  <c r="T202" i="28"/>
  <c r="T203" i="28"/>
  <c r="T204" i="28"/>
  <c r="T205" i="28"/>
  <c r="T206" i="28"/>
  <c r="T207" i="28"/>
  <c r="T208" i="28"/>
  <c r="T209" i="28"/>
  <c r="T210" i="28"/>
  <c r="T211" i="28"/>
  <c r="T212" i="28"/>
  <c r="T213" i="28"/>
  <c r="T214" i="28"/>
  <c r="T215" i="28"/>
  <c r="T216" i="28"/>
  <c r="T217" i="28"/>
  <c r="T218" i="28"/>
  <c r="T219" i="28"/>
  <c r="T220" i="28"/>
  <c r="T221" i="28"/>
  <c r="T222" i="28"/>
  <c r="T223" i="28"/>
  <c r="T224" i="28"/>
  <c r="T224" i="29" s="1"/>
  <c r="T225" i="28"/>
  <c r="T225" i="29" s="1"/>
  <c r="T226" i="28"/>
  <c r="T226" i="29" s="1"/>
  <c r="T227" i="28"/>
  <c r="T228" i="28"/>
  <c r="T229" i="28"/>
  <c r="T230" i="28"/>
  <c r="T231" i="28"/>
  <c r="T232" i="28"/>
  <c r="T233" i="28"/>
  <c r="T234" i="28"/>
  <c r="T235" i="28"/>
  <c r="T236" i="28"/>
  <c r="T237" i="28"/>
  <c r="T238" i="28"/>
  <c r="T239" i="28"/>
  <c r="T240" i="28"/>
  <c r="T241" i="28"/>
  <c r="T242" i="28"/>
  <c r="T243" i="28"/>
  <c r="T244" i="28"/>
  <c r="T245" i="28"/>
  <c r="T246" i="28"/>
  <c r="T247" i="28"/>
  <c r="T248" i="28"/>
  <c r="T248" i="29" s="1"/>
  <c r="T249" i="28"/>
  <c r="T249" i="29" s="1"/>
  <c r="T250" i="28"/>
  <c r="T250" i="29" s="1"/>
  <c r="T251" i="28"/>
  <c r="T252" i="28"/>
  <c r="T253" i="28"/>
  <c r="T254" i="28"/>
  <c r="T255" i="28"/>
  <c r="T256" i="28"/>
  <c r="T257" i="28"/>
  <c r="T257" i="29" s="1"/>
  <c r="T258" i="28"/>
  <c r="T258" i="29" s="1"/>
  <c r="T259" i="28"/>
  <c r="T259" i="29" s="1"/>
  <c r="T260" i="28"/>
  <c r="T261" i="28"/>
  <c r="T262" i="28"/>
  <c r="T263" i="28"/>
  <c r="T264" i="28"/>
  <c r="T265" i="28"/>
  <c r="T266" i="28"/>
  <c r="T267" i="28"/>
  <c r="T268" i="28"/>
  <c r="T269" i="28"/>
  <c r="T270" i="28"/>
  <c r="T271" i="28"/>
  <c r="T272" i="28"/>
  <c r="T273" i="28"/>
  <c r="T274" i="28"/>
  <c r="T275" i="28"/>
  <c r="T276" i="28"/>
  <c r="T277" i="28"/>
  <c r="T278" i="28"/>
  <c r="T279" i="28"/>
  <c r="T280" i="28"/>
  <c r="T281" i="28"/>
  <c r="T282" i="28"/>
  <c r="T283" i="28"/>
  <c r="T284" i="28"/>
  <c r="T285" i="28"/>
  <c r="T286" i="28"/>
  <c r="T287" i="28"/>
  <c r="T288" i="28"/>
  <c r="T289" i="28"/>
  <c r="T290" i="28"/>
  <c r="T291" i="28"/>
  <c r="T292" i="28"/>
  <c r="T293" i="28"/>
  <c r="T294" i="28"/>
  <c r="T295" i="28"/>
  <c r="T296" i="28"/>
  <c r="T297" i="28"/>
  <c r="T298" i="28"/>
  <c r="T299" i="28"/>
  <c r="T300" i="28"/>
  <c r="T301" i="28"/>
  <c r="T302" i="28"/>
  <c r="T303" i="28"/>
  <c r="T304" i="28"/>
  <c r="T305" i="28"/>
  <c r="T306" i="28"/>
  <c r="T307" i="28"/>
  <c r="T308" i="28"/>
  <c r="T309" i="28"/>
  <c r="T310" i="28"/>
  <c r="T311" i="28"/>
  <c r="T312" i="28"/>
  <c r="T313" i="28"/>
  <c r="T314" i="28"/>
  <c r="T315" i="28"/>
  <c r="T316" i="28"/>
  <c r="T317" i="28"/>
  <c r="T318" i="28"/>
  <c r="T319" i="28"/>
  <c r="T320" i="28"/>
  <c r="T321" i="28"/>
  <c r="T322" i="28"/>
  <c r="T323" i="28"/>
  <c r="T323" i="29" s="1"/>
  <c r="T324" i="28"/>
  <c r="T324" i="29" s="1"/>
  <c r="T325" i="28"/>
  <c r="T325" i="29" s="1"/>
  <c r="T326" i="28"/>
  <c r="T326" i="29" s="1"/>
  <c r="T327" i="28"/>
  <c r="T327" i="29" s="1"/>
  <c r="T328" i="28"/>
  <c r="T328" i="29" s="1"/>
  <c r="T329" i="28"/>
  <c r="T329" i="29" s="1"/>
  <c r="T330" i="28"/>
  <c r="T330" i="29" s="1"/>
  <c r="T331" i="28"/>
  <c r="T331" i="29" s="1"/>
  <c r="T332" i="28"/>
  <c r="T332" i="29" s="1"/>
  <c r="T333" i="28"/>
  <c r="T333" i="29" s="1"/>
  <c r="T334" i="28"/>
  <c r="T334" i="29" s="1"/>
  <c r="T335" i="28"/>
  <c r="T335" i="29" s="1"/>
  <c r="T336" i="28"/>
  <c r="T336" i="29" s="1"/>
  <c r="T337" i="28"/>
  <c r="T337" i="29" s="1"/>
  <c r="T338" i="28"/>
  <c r="T338" i="29" s="1"/>
  <c r="T339" i="28"/>
  <c r="T339" i="29" s="1"/>
  <c r="T340" i="28"/>
  <c r="T340" i="29" s="1"/>
  <c r="T341" i="28"/>
  <c r="T341" i="29" s="1"/>
  <c r="T342" i="28"/>
  <c r="T342" i="29" s="1"/>
  <c r="T343" i="28"/>
  <c r="T343" i="29" s="1"/>
  <c r="T344" i="28"/>
  <c r="T344" i="29" s="1"/>
  <c r="T345" i="28"/>
  <c r="T345" i="29" s="1"/>
  <c r="T346" i="28"/>
  <c r="T346" i="29" s="1"/>
  <c r="T347" i="28"/>
  <c r="T347" i="29" s="1"/>
  <c r="T348" i="28"/>
  <c r="T348" i="29" s="1"/>
  <c r="T349" i="28"/>
  <c r="T349" i="29" s="1"/>
  <c r="T350" i="28"/>
  <c r="T350" i="29" s="1"/>
  <c r="T351" i="28"/>
  <c r="T351" i="29" s="1"/>
  <c r="T352" i="28"/>
  <c r="T352" i="29" s="1"/>
  <c r="T353" i="28"/>
  <c r="T353" i="29" s="1"/>
  <c r="T354" i="28"/>
  <c r="T354" i="29" s="1"/>
  <c r="T355" i="28"/>
  <c r="T355" i="29" s="1"/>
  <c r="T356" i="28"/>
  <c r="T356" i="29" s="1"/>
  <c r="T357" i="28"/>
  <c r="T357" i="29" s="1"/>
  <c r="T358" i="28"/>
  <c r="T358" i="29" s="1"/>
  <c r="T359" i="28"/>
  <c r="T359" i="29" s="1"/>
  <c r="T360" i="28"/>
  <c r="T360" i="29" s="1"/>
  <c r="T361" i="28"/>
  <c r="T361" i="29" s="1"/>
  <c r="T362" i="28"/>
  <c r="T362" i="29" s="1"/>
  <c r="T363" i="28"/>
  <c r="T363" i="29" s="1"/>
  <c r="T364" i="28"/>
  <c r="T364" i="29" s="1"/>
  <c r="T365" i="28"/>
  <c r="T365" i="29" s="1"/>
  <c r="T366" i="28"/>
  <c r="T366" i="29" s="1"/>
  <c r="T367" i="28"/>
  <c r="T367" i="29" s="1"/>
  <c r="T368" i="28"/>
  <c r="T368" i="29" s="1"/>
  <c r="T369" i="28"/>
  <c r="T369" i="29" s="1"/>
  <c r="T370" i="28"/>
  <c r="T370" i="29" s="1"/>
  <c r="T371" i="28"/>
  <c r="T371" i="29" s="1"/>
  <c r="T372" i="28"/>
  <c r="T372" i="29" s="1"/>
  <c r="T373" i="28"/>
  <c r="T373" i="29" s="1"/>
  <c r="T374" i="28"/>
  <c r="T374" i="29" s="1"/>
  <c r="T375" i="28"/>
  <c r="T375" i="29" s="1"/>
  <c r="T376" i="28"/>
  <c r="T376" i="29" s="1"/>
  <c r="T377" i="28"/>
  <c r="T377" i="29" s="1"/>
  <c r="T378" i="28"/>
  <c r="T378" i="29" s="1"/>
  <c r="T379" i="28"/>
  <c r="T379" i="29" s="1"/>
  <c r="T380" i="28"/>
  <c r="T380" i="29" s="1"/>
  <c r="T381" i="28"/>
  <c r="T381" i="29" s="1"/>
  <c r="T382" i="28"/>
  <c r="T382" i="29" s="1"/>
  <c r="T2" i="28"/>
  <c r="T2" i="29" s="1"/>
  <c r="S3" i="28"/>
  <c r="S3" i="29" s="1"/>
  <c r="S4" i="28"/>
  <c r="S4" i="29" s="1"/>
  <c r="S5" i="28"/>
  <c r="S5" i="29" s="1"/>
  <c r="S6" i="28"/>
  <c r="S6" i="29" s="1"/>
  <c r="S7" i="28"/>
  <c r="S7" i="29" s="1"/>
  <c r="S8" i="28"/>
  <c r="S8" i="29" s="1"/>
  <c r="S9" i="28"/>
  <c r="S9" i="29" s="1"/>
  <c r="S10" i="28"/>
  <c r="S10" i="29" s="1"/>
  <c r="S11" i="28"/>
  <c r="S11" i="29" s="1"/>
  <c r="S12" i="28"/>
  <c r="S12" i="29" s="1"/>
  <c r="S13" i="28"/>
  <c r="S13" i="29" s="1"/>
  <c r="S14" i="28"/>
  <c r="S14" i="29" s="1"/>
  <c r="S15" i="28"/>
  <c r="S15" i="29" s="1"/>
  <c r="S16" i="28"/>
  <c r="S16" i="29" s="1"/>
  <c r="S17" i="28"/>
  <c r="S17" i="29" s="1"/>
  <c r="S18" i="28"/>
  <c r="S18" i="29" s="1"/>
  <c r="S19" i="28"/>
  <c r="S19" i="29" s="1"/>
  <c r="S20" i="28"/>
  <c r="S20" i="29" s="1"/>
  <c r="S21" i="28"/>
  <c r="S21" i="29" s="1"/>
  <c r="S22" i="28"/>
  <c r="S22" i="29" s="1"/>
  <c r="S23" i="28"/>
  <c r="S23" i="29" s="1"/>
  <c r="S24" i="28"/>
  <c r="S24" i="29" s="1"/>
  <c r="S25" i="28"/>
  <c r="S25" i="29" s="1"/>
  <c r="S26" i="28"/>
  <c r="S26" i="29" s="1"/>
  <c r="S27" i="28"/>
  <c r="S27" i="29" s="1"/>
  <c r="S28" i="28"/>
  <c r="S28" i="29" s="1"/>
  <c r="S29" i="28"/>
  <c r="S29" i="29" s="1"/>
  <c r="S30" i="28"/>
  <c r="S30" i="29" s="1"/>
  <c r="S31" i="28"/>
  <c r="S31" i="29" s="1"/>
  <c r="S32" i="28"/>
  <c r="S32" i="29" s="1"/>
  <c r="S33" i="28"/>
  <c r="S33" i="29" s="1"/>
  <c r="S34" i="28"/>
  <c r="S34" i="29" s="1"/>
  <c r="S35" i="28"/>
  <c r="S35" i="29" s="1"/>
  <c r="S36" i="28"/>
  <c r="S36" i="29" s="1"/>
  <c r="S37" i="28"/>
  <c r="S37" i="29" s="1"/>
  <c r="S38" i="28"/>
  <c r="S38" i="29" s="1"/>
  <c r="S39" i="28"/>
  <c r="S39" i="29" s="1"/>
  <c r="S40" i="28"/>
  <c r="S40" i="29" s="1"/>
  <c r="S41" i="28"/>
  <c r="S41" i="29" s="1"/>
  <c r="S42" i="28"/>
  <c r="S42" i="29" s="1"/>
  <c r="S43" i="28"/>
  <c r="S43" i="29" s="1"/>
  <c r="S44" i="28"/>
  <c r="S44" i="29" s="1"/>
  <c r="S45" i="28"/>
  <c r="S45" i="29" s="1"/>
  <c r="S46" i="28"/>
  <c r="S46" i="29" s="1"/>
  <c r="S47" i="28"/>
  <c r="S47" i="29" s="1"/>
  <c r="S48" i="28"/>
  <c r="S48" i="29" s="1"/>
  <c r="S49" i="28"/>
  <c r="S49" i="29" s="1"/>
  <c r="S50" i="28"/>
  <c r="S50" i="29" s="1"/>
  <c r="S51" i="28"/>
  <c r="S51" i="29" s="1"/>
  <c r="S52" i="28"/>
  <c r="S52" i="29" s="1"/>
  <c r="S53" i="28"/>
  <c r="S53" i="29" s="1"/>
  <c r="S54" i="28"/>
  <c r="S54" i="29" s="1"/>
  <c r="S55" i="28"/>
  <c r="S55" i="29" s="1"/>
  <c r="S56" i="28"/>
  <c r="S56" i="29" s="1"/>
  <c r="S57" i="28"/>
  <c r="S57" i="29" s="1"/>
  <c r="S58" i="28"/>
  <c r="S58" i="29" s="1"/>
  <c r="S59" i="28"/>
  <c r="S59" i="29" s="1"/>
  <c r="S60" i="28"/>
  <c r="S60" i="29" s="1"/>
  <c r="S61" i="28"/>
  <c r="S61" i="29" s="1"/>
  <c r="S62" i="28"/>
  <c r="S62" i="29" s="1"/>
  <c r="S63" i="28"/>
  <c r="S63" i="29" s="1"/>
  <c r="S64" i="28"/>
  <c r="S64" i="29" s="1"/>
  <c r="S65" i="28"/>
  <c r="S65" i="29" s="1"/>
  <c r="S66" i="28"/>
  <c r="S66" i="29" s="1"/>
  <c r="S67" i="28"/>
  <c r="S67" i="29" s="1"/>
  <c r="S68" i="28"/>
  <c r="S68" i="29" s="1"/>
  <c r="S69" i="28"/>
  <c r="S69" i="29" s="1"/>
  <c r="S70" i="28"/>
  <c r="S70" i="29" s="1"/>
  <c r="S71" i="28"/>
  <c r="S71" i="29" s="1"/>
  <c r="S72" i="28"/>
  <c r="S72" i="29" s="1"/>
  <c r="S73" i="28"/>
  <c r="S73" i="29" s="1"/>
  <c r="S74" i="28"/>
  <c r="S74" i="29" s="1"/>
  <c r="S75" i="28"/>
  <c r="S75" i="29" s="1"/>
  <c r="S76" i="28"/>
  <c r="S76" i="29" s="1"/>
  <c r="S77" i="28"/>
  <c r="S77" i="29" s="1"/>
  <c r="S78" i="28"/>
  <c r="S78" i="29" s="1"/>
  <c r="S79" i="28"/>
  <c r="S79" i="29" s="1"/>
  <c r="S80" i="28"/>
  <c r="S80" i="29" s="1"/>
  <c r="S81" i="28"/>
  <c r="S81" i="29" s="1"/>
  <c r="S82" i="28"/>
  <c r="S82" i="29" s="1"/>
  <c r="S83" i="28"/>
  <c r="S83" i="29" s="1"/>
  <c r="S84" i="28"/>
  <c r="S84" i="29" s="1"/>
  <c r="S85" i="28"/>
  <c r="S85" i="29" s="1"/>
  <c r="S86" i="28"/>
  <c r="S86" i="29" s="1"/>
  <c r="S87" i="28"/>
  <c r="S87" i="29" s="1"/>
  <c r="S88" i="28"/>
  <c r="S88" i="29" s="1"/>
  <c r="S89" i="28"/>
  <c r="S89" i="29" s="1"/>
  <c r="S90" i="28"/>
  <c r="S90" i="29" s="1"/>
  <c r="S91" i="28"/>
  <c r="S91" i="29" s="1"/>
  <c r="S92" i="28"/>
  <c r="S92" i="29" s="1"/>
  <c r="S93" i="28"/>
  <c r="S93" i="29" s="1"/>
  <c r="S94" i="28"/>
  <c r="S94" i="29" s="1"/>
  <c r="S95" i="28"/>
  <c r="S95" i="29" s="1"/>
  <c r="S96" i="28"/>
  <c r="S96" i="29" s="1"/>
  <c r="S97" i="28"/>
  <c r="S97" i="29" s="1"/>
  <c r="S98" i="28"/>
  <c r="S98" i="29" s="1"/>
  <c r="S99" i="28"/>
  <c r="S99" i="29" s="1"/>
  <c r="S100" i="28"/>
  <c r="S100" i="29" s="1"/>
  <c r="S101" i="28"/>
  <c r="S101" i="29" s="1"/>
  <c r="S102" i="28"/>
  <c r="S102" i="29" s="1"/>
  <c r="S103" i="28"/>
  <c r="S103" i="29" s="1"/>
  <c r="S104" i="28"/>
  <c r="S104" i="29" s="1"/>
  <c r="S105" i="28"/>
  <c r="S105" i="29" s="1"/>
  <c r="S106" i="28"/>
  <c r="S106" i="29" s="1"/>
  <c r="S107" i="28"/>
  <c r="S107" i="29" s="1"/>
  <c r="S108" i="28"/>
  <c r="S108" i="29" s="1"/>
  <c r="S109" i="28"/>
  <c r="S109" i="29" s="1"/>
  <c r="S110" i="28"/>
  <c r="S110" i="29" s="1"/>
  <c r="S111" i="28"/>
  <c r="S111" i="29" s="1"/>
  <c r="S112" i="28"/>
  <c r="S112" i="29" s="1"/>
  <c r="S113" i="28"/>
  <c r="S113" i="29" s="1"/>
  <c r="S114" i="28"/>
  <c r="S114" i="29" s="1"/>
  <c r="S115" i="28"/>
  <c r="S115" i="29" s="1"/>
  <c r="S116" i="28"/>
  <c r="S116" i="29" s="1"/>
  <c r="S117" i="28"/>
  <c r="S117" i="29" s="1"/>
  <c r="S118" i="28"/>
  <c r="S118" i="29" s="1"/>
  <c r="S119" i="28"/>
  <c r="S119" i="29" s="1"/>
  <c r="S120" i="28"/>
  <c r="S120" i="29" s="1"/>
  <c r="S121" i="28"/>
  <c r="S121" i="29" s="1"/>
  <c r="S122" i="28"/>
  <c r="S122" i="29" s="1"/>
  <c r="S123" i="28"/>
  <c r="S123" i="29" s="1"/>
  <c r="S124" i="28"/>
  <c r="S124" i="29" s="1"/>
  <c r="S125" i="28"/>
  <c r="S125" i="29" s="1"/>
  <c r="S126" i="28"/>
  <c r="S126" i="29" s="1"/>
  <c r="S127" i="28"/>
  <c r="S127" i="29" s="1"/>
  <c r="S128" i="28"/>
  <c r="S128" i="29" s="1"/>
  <c r="S129" i="28"/>
  <c r="S129" i="29" s="1"/>
  <c r="S130" i="28"/>
  <c r="S130" i="29" s="1"/>
  <c r="S131" i="28"/>
  <c r="S131" i="29" s="1"/>
  <c r="S132" i="28"/>
  <c r="S132" i="29" s="1"/>
  <c r="S133" i="28"/>
  <c r="S133" i="29" s="1"/>
  <c r="S134" i="28"/>
  <c r="S134" i="29" s="1"/>
  <c r="S135" i="28"/>
  <c r="S135" i="29" s="1"/>
  <c r="S136" i="28"/>
  <c r="S136" i="29" s="1"/>
  <c r="S137" i="28"/>
  <c r="S137" i="29" s="1"/>
  <c r="S138" i="28"/>
  <c r="S138" i="29" s="1"/>
  <c r="S139" i="28"/>
  <c r="S139" i="29" s="1"/>
  <c r="S140" i="28"/>
  <c r="S140" i="29" s="1"/>
  <c r="S141" i="28"/>
  <c r="S141" i="29" s="1"/>
  <c r="S142" i="28"/>
  <c r="S142" i="29" s="1"/>
  <c r="S143" i="28"/>
  <c r="S143" i="29" s="1"/>
  <c r="S144" i="28"/>
  <c r="S144" i="29" s="1"/>
  <c r="S145" i="28"/>
  <c r="S145" i="29" s="1"/>
  <c r="S146" i="28"/>
  <c r="S146" i="29" s="1"/>
  <c r="S147" i="28"/>
  <c r="S147" i="29" s="1"/>
  <c r="S148" i="28"/>
  <c r="S148" i="29" s="1"/>
  <c r="S149" i="28"/>
  <c r="S149" i="29" s="1"/>
  <c r="S150" i="28"/>
  <c r="S150" i="29" s="1"/>
  <c r="S151" i="28"/>
  <c r="S151" i="29" s="1"/>
  <c r="S152" i="28"/>
  <c r="S152" i="29" s="1"/>
  <c r="S153" i="28"/>
  <c r="S153" i="29" s="1"/>
  <c r="S154" i="28"/>
  <c r="S154" i="29" s="1"/>
  <c r="S155" i="28"/>
  <c r="S155" i="29" s="1"/>
  <c r="S156" i="28"/>
  <c r="S156" i="29" s="1"/>
  <c r="S157" i="28"/>
  <c r="S157" i="29" s="1"/>
  <c r="S158" i="28"/>
  <c r="S158" i="29" s="1"/>
  <c r="S159" i="28"/>
  <c r="S159" i="29" s="1"/>
  <c r="S160" i="28"/>
  <c r="S160" i="29" s="1"/>
  <c r="S161" i="28"/>
  <c r="S161" i="29" s="1"/>
  <c r="S162" i="28"/>
  <c r="S162" i="29" s="1"/>
  <c r="S163" i="28"/>
  <c r="S163" i="29" s="1"/>
  <c r="S164" i="28"/>
  <c r="S164" i="29" s="1"/>
  <c r="S165" i="28"/>
  <c r="S165" i="29" s="1"/>
  <c r="S166" i="28"/>
  <c r="S166" i="29" s="1"/>
  <c r="S167" i="28"/>
  <c r="S167" i="29" s="1"/>
  <c r="S168" i="28"/>
  <c r="S168" i="29" s="1"/>
  <c r="S169" i="28"/>
  <c r="S169" i="29" s="1"/>
  <c r="S170" i="28"/>
  <c r="S170" i="29" s="1"/>
  <c r="S171" i="28"/>
  <c r="S171" i="29" s="1"/>
  <c r="S172" i="28"/>
  <c r="S172" i="29" s="1"/>
  <c r="S173" i="28"/>
  <c r="S173" i="29" s="1"/>
  <c r="S174" i="28"/>
  <c r="S174" i="29" s="1"/>
  <c r="S175" i="28"/>
  <c r="S175" i="29" s="1"/>
  <c r="S176" i="28"/>
  <c r="S176" i="29" s="1"/>
  <c r="S177" i="28"/>
  <c r="S177" i="29" s="1"/>
  <c r="S178" i="28"/>
  <c r="S178" i="29" s="1"/>
  <c r="S179" i="28"/>
  <c r="S179" i="29" s="1"/>
  <c r="S180" i="28"/>
  <c r="S180" i="29" s="1"/>
  <c r="S181" i="28"/>
  <c r="S181" i="29" s="1"/>
  <c r="S182" i="28"/>
  <c r="S182" i="29" s="1"/>
  <c r="S183" i="28"/>
  <c r="S183" i="29" s="1"/>
  <c r="S184" i="28"/>
  <c r="S184" i="29" s="1"/>
  <c r="S185" i="28"/>
  <c r="S185" i="29" s="1"/>
  <c r="S186" i="28"/>
  <c r="S186" i="29" s="1"/>
  <c r="S187" i="28"/>
  <c r="S187" i="29" s="1"/>
  <c r="S188" i="28"/>
  <c r="S188" i="29" s="1"/>
  <c r="S189" i="28"/>
  <c r="S189" i="29" s="1"/>
  <c r="S190" i="28"/>
  <c r="S190" i="29" s="1"/>
  <c r="S191" i="28"/>
  <c r="S191" i="29" s="1"/>
  <c r="S192" i="28"/>
  <c r="S192" i="29" s="1"/>
  <c r="S193" i="28"/>
  <c r="S193" i="29" s="1"/>
  <c r="S194" i="28"/>
  <c r="S194" i="29" s="1"/>
  <c r="S195" i="28"/>
  <c r="S195" i="29" s="1"/>
  <c r="S196" i="28"/>
  <c r="S196" i="29" s="1"/>
  <c r="S197" i="28"/>
  <c r="S197" i="29" s="1"/>
  <c r="S198" i="28"/>
  <c r="S198" i="29" s="1"/>
  <c r="S199" i="28"/>
  <c r="S199" i="29" s="1"/>
  <c r="S200" i="28"/>
  <c r="S200" i="29" s="1"/>
  <c r="S201" i="28"/>
  <c r="S201" i="29" s="1"/>
  <c r="S202" i="28"/>
  <c r="S202" i="29" s="1"/>
  <c r="S203" i="28"/>
  <c r="S203" i="29" s="1"/>
  <c r="S204" i="28"/>
  <c r="S204" i="29" s="1"/>
  <c r="S205" i="28"/>
  <c r="S205" i="29" s="1"/>
  <c r="S206" i="28"/>
  <c r="S206" i="29" s="1"/>
  <c r="S207" i="28"/>
  <c r="S207" i="29" s="1"/>
  <c r="S208" i="28"/>
  <c r="S208" i="29" s="1"/>
  <c r="S209" i="28"/>
  <c r="S209" i="29" s="1"/>
  <c r="S210" i="28"/>
  <c r="S210" i="29" s="1"/>
  <c r="S211" i="28"/>
  <c r="S211" i="29" s="1"/>
  <c r="S212" i="28"/>
  <c r="S212" i="29" s="1"/>
  <c r="S213" i="28"/>
  <c r="S213" i="29" s="1"/>
  <c r="S214" i="28"/>
  <c r="S214" i="29" s="1"/>
  <c r="S215" i="28"/>
  <c r="S215" i="29" s="1"/>
  <c r="S216" i="28"/>
  <c r="S216" i="29" s="1"/>
  <c r="S217" i="28"/>
  <c r="S217" i="29" s="1"/>
  <c r="S218" i="28"/>
  <c r="S218" i="29" s="1"/>
  <c r="S219" i="28"/>
  <c r="S219" i="29" s="1"/>
  <c r="S220" i="28"/>
  <c r="S220" i="29" s="1"/>
  <c r="S221" i="28"/>
  <c r="S221" i="29" s="1"/>
  <c r="S222" i="28"/>
  <c r="S222" i="29" s="1"/>
  <c r="S223" i="28"/>
  <c r="S223" i="29" s="1"/>
  <c r="S224" i="28"/>
  <c r="S224" i="29" s="1"/>
  <c r="S225" i="28"/>
  <c r="S225" i="29" s="1"/>
  <c r="S226" i="28"/>
  <c r="S226" i="29" s="1"/>
  <c r="S227" i="28"/>
  <c r="S227" i="29" s="1"/>
  <c r="S228" i="28"/>
  <c r="S228" i="29" s="1"/>
  <c r="S229" i="28"/>
  <c r="S229" i="29" s="1"/>
  <c r="S230" i="28"/>
  <c r="S230" i="29" s="1"/>
  <c r="S231" i="28"/>
  <c r="S231" i="29" s="1"/>
  <c r="S232" i="28"/>
  <c r="S232" i="29" s="1"/>
  <c r="S233" i="28"/>
  <c r="S233" i="29" s="1"/>
  <c r="S234" i="28"/>
  <c r="S234" i="29" s="1"/>
  <c r="S235" i="28"/>
  <c r="S235" i="29" s="1"/>
  <c r="S236" i="28"/>
  <c r="S236" i="29" s="1"/>
  <c r="S237" i="28"/>
  <c r="S237" i="29" s="1"/>
  <c r="S238" i="28"/>
  <c r="S238" i="29" s="1"/>
  <c r="S239" i="28"/>
  <c r="S239" i="29" s="1"/>
  <c r="S240" i="28"/>
  <c r="S240" i="29" s="1"/>
  <c r="S241" i="28"/>
  <c r="S241" i="29" s="1"/>
  <c r="S242" i="28"/>
  <c r="S242" i="29" s="1"/>
  <c r="S243" i="28"/>
  <c r="S243" i="29" s="1"/>
  <c r="S244" i="28"/>
  <c r="S244" i="29" s="1"/>
  <c r="S245" i="28"/>
  <c r="S245" i="29" s="1"/>
  <c r="S246" i="28"/>
  <c r="S246" i="29" s="1"/>
  <c r="S247" i="28"/>
  <c r="S247" i="29" s="1"/>
  <c r="S248" i="28"/>
  <c r="S248" i="29" s="1"/>
  <c r="S249" i="28"/>
  <c r="S249" i="29" s="1"/>
  <c r="S250" i="28"/>
  <c r="S250" i="29" s="1"/>
  <c r="S251" i="28"/>
  <c r="S251" i="29" s="1"/>
  <c r="S252" i="28"/>
  <c r="S252" i="29" s="1"/>
  <c r="S253" i="28"/>
  <c r="S253" i="29" s="1"/>
  <c r="S254" i="28"/>
  <c r="S254" i="29" s="1"/>
  <c r="S255" i="28"/>
  <c r="S255" i="29" s="1"/>
  <c r="S256" i="28"/>
  <c r="S256" i="29" s="1"/>
  <c r="S257" i="28"/>
  <c r="S257" i="29" s="1"/>
  <c r="S258" i="28"/>
  <c r="S258" i="29" s="1"/>
  <c r="S259" i="28"/>
  <c r="S259" i="29" s="1"/>
  <c r="S260" i="28"/>
  <c r="S260" i="29" s="1"/>
  <c r="S261" i="28"/>
  <c r="S261" i="29" s="1"/>
  <c r="S262" i="28"/>
  <c r="S262" i="29" s="1"/>
  <c r="S263" i="28"/>
  <c r="S263" i="29" s="1"/>
  <c r="S264" i="28"/>
  <c r="S264" i="29" s="1"/>
  <c r="S265" i="28"/>
  <c r="S265" i="29" s="1"/>
  <c r="S266" i="28"/>
  <c r="S266" i="29" s="1"/>
  <c r="S267" i="28"/>
  <c r="S267" i="29" s="1"/>
  <c r="S268" i="28"/>
  <c r="S268" i="29" s="1"/>
  <c r="S269" i="28"/>
  <c r="S269" i="29" s="1"/>
  <c r="S270" i="28"/>
  <c r="S270" i="29" s="1"/>
  <c r="S271" i="28"/>
  <c r="S271" i="29" s="1"/>
  <c r="S272" i="28"/>
  <c r="S272" i="29" s="1"/>
  <c r="S273" i="28"/>
  <c r="S273" i="29" s="1"/>
  <c r="S274" i="28"/>
  <c r="S274" i="29" s="1"/>
  <c r="S275" i="28"/>
  <c r="S275" i="29" s="1"/>
  <c r="S276" i="28"/>
  <c r="S276" i="29" s="1"/>
  <c r="S277" i="28"/>
  <c r="S277" i="29" s="1"/>
  <c r="S278" i="28"/>
  <c r="S278" i="29" s="1"/>
  <c r="S279" i="28"/>
  <c r="S279" i="29" s="1"/>
  <c r="S280" i="28"/>
  <c r="S280" i="29" s="1"/>
  <c r="S281" i="28"/>
  <c r="S281" i="29" s="1"/>
  <c r="S282" i="28"/>
  <c r="S282" i="29" s="1"/>
  <c r="S283" i="28"/>
  <c r="S283" i="29" s="1"/>
  <c r="S284" i="28"/>
  <c r="S284" i="29" s="1"/>
  <c r="S285" i="28"/>
  <c r="S285" i="29" s="1"/>
  <c r="S286" i="28"/>
  <c r="S286" i="29" s="1"/>
  <c r="S287" i="28"/>
  <c r="S287" i="29" s="1"/>
  <c r="S288" i="28"/>
  <c r="S288" i="29" s="1"/>
  <c r="S289" i="28"/>
  <c r="S289" i="29" s="1"/>
  <c r="S290" i="28"/>
  <c r="S290" i="29" s="1"/>
  <c r="S291" i="28"/>
  <c r="S291" i="29" s="1"/>
  <c r="S292" i="28"/>
  <c r="S292" i="29" s="1"/>
  <c r="S293" i="28"/>
  <c r="S293" i="29" s="1"/>
  <c r="S294" i="28"/>
  <c r="S294" i="29" s="1"/>
  <c r="S295" i="28"/>
  <c r="S295" i="29" s="1"/>
  <c r="S296" i="28"/>
  <c r="S296" i="29" s="1"/>
  <c r="S297" i="28"/>
  <c r="S297" i="29" s="1"/>
  <c r="S298" i="28"/>
  <c r="S298" i="29" s="1"/>
  <c r="S299" i="28"/>
  <c r="S299" i="29" s="1"/>
  <c r="S300" i="28"/>
  <c r="S300" i="29" s="1"/>
  <c r="S301" i="28"/>
  <c r="S301" i="29" s="1"/>
  <c r="S302" i="28"/>
  <c r="S302" i="29" s="1"/>
  <c r="S303" i="28"/>
  <c r="S303" i="29" s="1"/>
  <c r="S304" i="28"/>
  <c r="S304" i="29" s="1"/>
  <c r="S305" i="28"/>
  <c r="S305" i="29" s="1"/>
  <c r="S306" i="28"/>
  <c r="S306" i="29" s="1"/>
  <c r="S307" i="28"/>
  <c r="S307" i="29" s="1"/>
  <c r="S308" i="28"/>
  <c r="S308" i="29" s="1"/>
  <c r="S309" i="28"/>
  <c r="S309" i="29" s="1"/>
  <c r="S310" i="28"/>
  <c r="S310" i="29" s="1"/>
  <c r="S311" i="28"/>
  <c r="S311" i="29" s="1"/>
  <c r="S312" i="28"/>
  <c r="S312" i="29" s="1"/>
  <c r="S313" i="28"/>
  <c r="S313" i="29" s="1"/>
  <c r="S314" i="28"/>
  <c r="S314" i="29" s="1"/>
  <c r="S315" i="28"/>
  <c r="S315" i="29" s="1"/>
  <c r="S316" i="28"/>
  <c r="S316" i="29" s="1"/>
  <c r="S317" i="28"/>
  <c r="S317" i="29" s="1"/>
  <c r="S318" i="28"/>
  <c r="S318" i="29" s="1"/>
  <c r="S319" i="28"/>
  <c r="S319" i="29" s="1"/>
  <c r="S320" i="28"/>
  <c r="S320" i="29" s="1"/>
  <c r="S321" i="28"/>
  <c r="S321" i="29" s="1"/>
  <c r="S322" i="28"/>
  <c r="S322" i="29" s="1"/>
  <c r="S323" i="28"/>
  <c r="S323" i="29" s="1"/>
  <c r="S324" i="28"/>
  <c r="S324" i="29" s="1"/>
  <c r="S325" i="28"/>
  <c r="S325" i="29" s="1"/>
  <c r="S326" i="28"/>
  <c r="S326" i="29" s="1"/>
  <c r="S327" i="28"/>
  <c r="S327" i="29" s="1"/>
  <c r="S328" i="28"/>
  <c r="S328" i="29" s="1"/>
  <c r="S329" i="28"/>
  <c r="S329" i="29" s="1"/>
  <c r="S330" i="28"/>
  <c r="S330" i="29" s="1"/>
  <c r="S331" i="28"/>
  <c r="S331" i="29" s="1"/>
  <c r="S332" i="28"/>
  <c r="S332" i="29" s="1"/>
  <c r="S333" i="28"/>
  <c r="S333" i="29" s="1"/>
  <c r="S334" i="28"/>
  <c r="S334" i="29" s="1"/>
  <c r="S335" i="28"/>
  <c r="S335" i="29" s="1"/>
  <c r="S336" i="28"/>
  <c r="S336" i="29" s="1"/>
  <c r="S337" i="28"/>
  <c r="S337" i="29" s="1"/>
  <c r="S338" i="28"/>
  <c r="S338" i="29" s="1"/>
  <c r="S339" i="28"/>
  <c r="S339" i="29" s="1"/>
  <c r="S340" i="28"/>
  <c r="S340" i="29" s="1"/>
  <c r="S341" i="28"/>
  <c r="S341" i="29" s="1"/>
  <c r="S342" i="28"/>
  <c r="S342" i="29" s="1"/>
  <c r="S343" i="28"/>
  <c r="S343" i="29" s="1"/>
  <c r="S344" i="28"/>
  <c r="S344" i="29" s="1"/>
  <c r="S345" i="28"/>
  <c r="S345" i="29" s="1"/>
  <c r="S346" i="28"/>
  <c r="S346" i="29" s="1"/>
  <c r="S347" i="28"/>
  <c r="S347" i="29" s="1"/>
  <c r="S348" i="28"/>
  <c r="S348" i="29" s="1"/>
  <c r="S349" i="28"/>
  <c r="S349" i="29" s="1"/>
  <c r="S350" i="28"/>
  <c r="S350" i="29" s="1"/>
  <c r="S351" i="28"/>
  <c r="S351" i="29" s="1"/>
  <c r="S352" i="28"/>
  <c r="S352" i="29" s="1"/>
  <c r="S353" i="28"/>
  <c r="S353" i="29" s="1"/>
  <c r="S354" i="28"/>
  <c r="S354" i="29" s="1"/>
  <c r="S355" i="28"/>
  <c r="S355" i="29" s="1"/>
  <c r="S356" i="28"/>
  <c r="S356" i="29" s="1"/>
  <c r="S357" i="28"/>
  <c r="S357" i="29" s="1"/>
  <c r="S358" i="28"/>
  <c r="S358" i="29" s="1"/>
  <c r="S359" i="28"/>
  <c r="S359" i="29" s="1"/>
  <c r="S360" i="28"/>
  <c r="S360" i="29" s="1"/>
  <c r="S361" i="28"/>
  <c r="S361" i="29" s="1"/>
  <c r="S362" i="28"/>
  <c r="S362" i="29" s="1"/>
  <c r="S363" i="28"/>
  <c r="S363" i="29" s="1"/>
  <c r="S364" i="28"/>
  <c r="S364" i="29" s="1"/>
  <c r="S365" i="28"/>
  <c r="S365" i="29" s="1"/>
  <c r="S366" i="28"/>
  <c r="S366" i="29" s="1"/>
  <c r="S367" i="28"/>
  <c r="S367" i="29" s="1"/>
  <c r="S368" i="28"/>
  <c r="S368" i="29" s="1"/>
  <c r="S369" i="28"/>
  <c r="S369" i="29" s="1"/>
  <c r="S370" i="28"/>
  <c r="S370" i="29" s="1"/>
  <c r="S371" i="28"/>
  <c r="S371" i="29" s="1"/>
  <c r="S372" i="28"/>
  <c r="S372" i="29" s="1"/>
  <c r="S373" i="28"/>
  <c r="S373" i="29" s="1"/>
  <c r="S374" i="28"/>
  <c r="S374" i="29" s="1"/>
  <c r="S375" i="28"/>
  <c r="S375" i="29" s="1"/>
  <c r="S376" i="28"/>
  <c r="S376" i="29" s="1"/>
  <c r="S377" i="28"/>
  <c r="S377" i="29" s="1"/>
  <c r="S378" i="28"/>
  <c r="S378" i="29" s="1"/>
  <c r="S379" i="28"/>
  <c r="S379" i="29" s="1"/>
  <c r="S380" i="28"/>
  <c r="S380" i="29" s="1"/>
  <c r="S381" i="28"/>
  <c r="S381" i="29" s="1"/>
  <c r="S382" i="28"/>
  <c r="S382" i="29" s="1"/>
  <c r="S2" i="28"/>
  <c r="S2" i="29" s="1"/>
  <c r="R3" i="28"/>
  <c r="R4" i="28"/>
  <c r="R5" i="28"/>
  <c r="R6" i="28"/>
  <c r="R7" i="28"/>
  <c r="R8" i="28"/>
  <c r="R9" i="28"/>
  <c r="R10" i="28"/>
  <c r="R11" i="28"/>
  <c r="R12" i="28"/>
  <c r="R13" i="28"/>
  <c r="R14" i="28"/>
  <c r="R15" i="28"/>
  <c r="R16" i="28"/>
  <c r="R17" i="28"/>
  <c r="R18" i="28"/>
  <c r="R19" i="28"/>
  <c r="R20" i="28"/>
  <c r="R21" i="28"/>
  <c r="R22" i="28"/>
  <c r="R23" i="28"/>
  <c r="R24" i="28"/>
  <c r="R25" i="28"/>
  <c r="R26" i="28"/>
  <c r="R27" i="28"/>
  <c r="R28" i="28"/>
  <c r="R29" i="28"/>
  <c r="R30" i="28"/>
  <c r="R31" i="28"/>
  <c r="R32" i="28"/>
  <c r="R33" i="28"/>
  <c r="R34" i="28"/>
  <c r="R35" i="28"/>
  <c r="R36" i="28"/>
  <c r="R37" i="28"/>
  <c r="R38" i="28"/>
  <c r="R39" i="28"/>
  <c r="R40" i="28"/>
  <c r="R41" i="28"/>
  <c r="R42" i="28"/>
  <c r="R43" i="28"/>
  <c r="R44" i="28"/>
  <c r="R45" i="28"/>
  <c r="R46" i="28"/>
  <c r="R47" i="28"/>
  <c r="R48" i="28"/>
  <c r="R49" i="28"/>
  <c r="R50" i="28"/>
  <c r="R51" i="28"/>
  <c r="R52" i="28"/>
  <c r="R53" i="28"/>
  <c r="R54" i="28"/>
  <c r="R55" i="28"/>
  <c r="R56" i="28"/>
  <c r="R57" i="28"/>
  <c r="R58" i="28"/>
  <c r="R59" i="28"/>
  <c r="R60" i="28"/>
  <c r="R61" i="28"/>
  <c r="R62" i="28"/>
  <c r="R63" i="28"/>
  <c r="R64" i="28"/>
  <c r="R65" i="28"/>
  <c r="R66" i="28"/>
  <c r="R67" i="28"/>
  <c r="R68" i="28"/>
  <c r="R69" i="28"/>
  <c r="R70" i="28"/>
  <c r="R71" i="28"/>
  <c r="R72" i="28"/>
  <c r="R73" i="28"/>
  <c r="R74" i="28"/>
  <c r="R75" i="28"/>
  <c r="R76" i="28"/>
  <c r="R77" i="28"/>
  <c r="R78" i="28"/>
  <c r="R79" i="28"/>
  <c r="R80" i="28"/>
  <c r="R81" i="28"/>
  <c r="R82" i="28"/>
  <c r="R83" i="28"/>
  <c r="R84" i="28"/>
  <c r="R85" i="28"/>
  <c r="R86" i="28"/>
  <c r="R87" i="28"/>
  <c r="R88" i="28"/>
  <c r="R89" i="28"/>
  <c r="R90" i="28"/>
  <c r="R91" i="28"/>
  <c r="R92" i="28"/>
  <c r="R93" i="28"/>
  <c r="R94" i="28"/>
  <c r="R95" i="28"/>
  <c r="R96" i="28"/>
  <c r="R97" i="28"/>
  <c r="R98" i="28"/>
  <c r="R99" i="28"/>
  <c r="R100" i="28"/>
  <c r="R101" i="28"/>
  <c r="R102" i="28"/>
  <c r="R103" i="28"/>
  <c r="R104" i="28"/>
  <c r="R105" i="28"/>
  <c r="R106" i="28"/>
  <c r="R107" i="28"/>
  <c r="R108" i="28"/>
  <c r="R109" i="28"/>
  <c r="R110" i="28"/>
  <c r="R111" i="28"/>
  <c r="R112" i="28"/>
  <c r="R113" i="28"/>
  <c r="R114" i="28"/>
  <c r="R115" i="28"/>
  <c r="R116" i="28"/>
  <c r="R117" i="28"/>
  <c r="R118" i="28"/>
  <c r="R119" i="28"/>
  <c r="R120" i="28"/>
  <c r="R121" i="28"/>
  <c r="R122" i="28"/>
  <c r="R123" i="28"/>
  <c r="R124" i="28"/>
  <c r="R125" i="28"/>
  <c r="R126" i="28"/>
  <c r="R127" i="28"/>
  <c r="R128" i="28"/>
  <c r="R129" i="28"/>
  <c r="R130" i="28"/>
  <c r="R131" i="28"/>
  <c r="R132" i="28"/>
  <c r="R133" i="28"/>
  <c r="R134" i="28"/>
  <c r="R135" i="28"/>
  <c r="R136" i="28"/>
  <c r="R137" i="28"/>
  <c r="R138" i="28"/>
  <c r="R139" i="28"/>
  <c r="R140" i="28"/>
  <c r="R141" i="28"/>
  <c r="R142" i="28"/>
  <c r="R143" i="28"/>
  <c r="R144" i="28"/>
  <c r="R145" i="28"/>
  <c r="R146" i="28"/>
  <c r="R147" i="28"/>
  <c r="R148" i="28"/>
  <c r="R149" i="28"/>
  <c r="R150" i="28"/>
  <c r="R151" i="28"/>
  <c r="R152" i="28"/>
  <c r="R153" i="28"/>
  <c r="R154" i="28"/>
  <c r="R155" i="28"/>
  <c r="R156" i="28"/>
  <c r="R157" i="28"/>
  <c r="R158" i="28"/>
  <c r="R159" i="28"/>
  <c r="R160" i="28"/>
  <c r="R161" i="28"/>
  <c r="R162" i="28"/>
  <c r="R163" i="28"/>
  <c r="R164" i="28"/>
  <c r="R165" i="28"/>
  <c r="R166" i="28"/>
  <c r="R167" i="28"/>
  <c r="R168" i="28"/>
  <c r="R169" i="28"/>
  <c r="R170" i="28"/>
  <c r="R171" i="28"/>
  <c r="R172" i="28"/>
  <c r="R173" i="28"/>
  <c r="R174" i="28"/>
  <c r="R175" i="28"/>
  <c r="R176" i="28"/>
  <c r="R177" i="28"/>
  <c r="R178" i="28"/>
  <c r="R179" i="28"/>
  <c r="R180" i="28"/>
  <c r="R181" i="28"/>
  <c r="R182" i="28"/>
  <c r="R183" i="28"/>
  <c r="R184" i="28"/>
  <c r="R185" i="28"/>
  <c r="R186" i="28"/>
  <c r="R187" i="28"/>
  <c r="R188" i="28"/>
  <c r="R189" i="28"/>
  <c r="R190" i="28"/>
  <c r="R191" i="28"/>
  <c r="R192" i="28"/>
  <c r="R193" i="28"/>
  <c r="R194" i="28"/>
  <c r="R195" i="28"/>
  <c r="R196" i="28"/>
  <c r="R197" i="28"/>
  <c r="R198" i="28"/>
  <c r="R199" i="28"/>
  <c r="R200" i="28"/>
  <c r="R201" i="28"/>
  <c r="R202" i="28"/>
  <c r="R203" i="28"/>
  <c r="R204" i="28"/>
  <c r="R205" i="28"/>
  <c r="R206" i="28"/>
  <c r="R207" i="28"/>
  <c r="R208" i="28"/>
  <c r="R209" i="28"/>
  <c r="R210" i="28"/>
  <c r="R211" i="28"/>
  <c r="R212" i="28"/>
  <c r="R213" i="28"/>
  <c r="R214" i="28"/>
  <c r="R215" i="28"/>
  <c r="R216" i="28"/>
  <c r="R217" i="28"/>
  <c r="R218" i="28"/>
  <c r="R219" i="28"/>
  <c r="R220" i="28"/>
  <c r="R221" i="28"/>
  <c r="R222" i="28"/>
  <c r="R223" i="28"/>
  <c r="R224" i="28"/>
  <c r="R225" i="28"/>
  <c r="R226" i="28"/>
  <c r="R227" i="28"/>
  <c r="R228" i="28"/>
  <c r="R229" i="28"/>
  <c r="R230" i="28"/>
  <c r="R231" i="28"/>
  <c r="R232" i="28"/>
  <c r="R233" i="28"/>
  <c r="R234" i="28"/>
  <c r="R235" i="28"/>
  <c r="R236" i="28"/>
  <c r="R237" i="28"/>
  <c r="R238" i="28"/>
  <c r="R239" i="28"/>
  <c r="R240" i="28"/>
  <c r="R241" i="28"/>
  <c r="R242" i="28"/>
  <c r="R243" i="28"/>
  <c r="R244" i="28"/>
  <c r="R245" i="28"/>
  <c r="R246" i="28"/>
  <c r="R247" i="28"/>
  <c r="R248" i="28"/>
  <c r="R249" i="28"/>
  <c r="R250" i="28"/>
  <c r="R251" i="28"/>
  <c r="R252" i="28"/>
  <c r="R253" i="28"/>
  <c r="R254" i="28"/>
  <c r="R255" i="28"/>
  <c r="R256" i="28"/>
  <c r="R257" i="28"/>
  <c r="R258" i="28"/>
  <c r="R259" i="28"/>
  <c r="R260" i="28"/>
  <c r="R261" i="28"/>
  <c r="R262" i="28"/>
  <c r="R263" i="28"/>
  <c r="R264" i="28"/>
  <c r="R265" i="28"/>
  <c r="R266" i="28"/>
  <c r="R267" i="28"/>
  <c r="R268" i="28"/>
  <c r="R269" i="28"/>
  <c r="R270" i="28"/>
  <c r="R271" i="28"/>
  <c r="R272" i="28"/>
  <c r="R273" i="28"/>
  <c r="R274" i="28"/>
  <c r="R275" i="28"/>
  <c r="R276" i="28"/>
  <c r="R277" i="28"/>
  <c r="R278" i="28"/>
  <c r="R279" i="28"/>
  <c r="R280" i="28"/>
  <c r="R281" i="28"/>
  <c r="R282" i="28"/>
  <c r="R283" i="28"/>
  <c r="R284" i="28"/>
  <c r="R285" i="28"/>
  <c r="R286" i="28"/>
  <c r="R287" i="28"/>
  <c r="R288" i="28"/>
  <c r="R289" i="28"/>
  <c r="R290" i="28"/>
  <c r="R291" i="28"/>
  <c r="R292" i="28"/>
  <c r="R293" i="28"/>
  <c r="R294" i="28"/>
  <c r="R295" i="28"/>
  <c r="R296" i="28"/>
  <c r="R297" i="28"/>
  <c r="R298" i="28"/>
  <c r="R299" i="28"/>
  <c r="R300" i="28"/>
  <c r="R301" i="28"/>
  <c r="R302" i="28"/>
  <c r="R303" i="28"/>
  <c r="R304" i="28"/>
  <c r="R305" i="28"/>
  <c r="R306" i="28"/>
  <c r="R307" i="28"/>
  <c r="R308" i="28"/>
  <c r="R309" i="28"/>
  <c r="R310" i="28"/>
  <c r="R311" i="28"/>
  <c r="R312" i="28"/>
  <c r="R313" i="28"/>
  <c r="R314" i="28"/>
  <c r="R315" i="28"/>
  <c r="R316" i="28"/>
  <c r="R317" i="28"/>
  <c r="R318" i="28"/>
  <c r="R319" i="28"/>
  <c r="R320" i="28"/>
  <c r="R321" i="28"/>
  <c r="R322" i="28"/>
  <c r="R323" i="28"/>
  <c r="R324" i="28"/>
  <c r="R325" i="28"/>
  <c r="R326" i="28"/>
  <c r="R327" i="28"/>
  <c r="R328" i="28"/>
  <c r="R329" i="28"/>
  <c r="R330" i="28"/>
  <c r="R331" i="28"/>
  <c r="R332" i="28"/>
  <c r="R333" i="28"/>
  <c r="R334" i="28"/>
  <c r="R335" i="28"/>
  <c r="R336" i="28"/>
  <c r="R337" i="28"/>
  <c r="R338" i="28"/>
  <c r="R339" i="28"/>
  <c r="R340" i="28"/>
  <c r="R341" i="28"/>
  <c r="R342" i="28"/>
  <c r="R343" i="28"/>
  <c r="R344" i="28"/>
  <c r="R345" i="28"/>
  <c r="R346" i="28"/>
  <c r="R347" i="28"/>
  <c r="R348" i="28"/>
  <c r="R349" i="28"/>
  <c r="R350" i="28"/>
  <c r="R351" i="28"/>
  <c r="R352" i="28"/>
  <c r="R353" i="28"/>
  <c r="R354" i="28"/>
  <c r="R355" i="28"/>
  <c r="R356" i="28"/>
  <c r="R357" i="28"/>
  <c r="R358" i="28"/>
  <c r="R359" i="28"/>
  <c r="R360" i="28"/>
  <c r="R361" i="28"/>
  <c r="R362" i="28"/>
  <c r="R363" i="28"/>
  <c r="R364" i="28"/>
  <c r="R365" i="28"/>
  <c r="R366" i="28"/>
  <c r="R367" i="28"/>
  <c r="R368" i="28"/>
  <c r="R369" i="28"/>
  <c r="R370" i="28"/>
  <c r="R371" i="28"/>
  <c r="R372" i="28"/>
  <c r="R373" i="28"/>
  <c r="R374" i="28"/>
  <c r="R375" i="28"/>
  <c r="R376" i="28"/>
  <c r="R377" i="28"/>
  <c r="R378" i="28"/>
  <c r="R379" i="28"/>
  <c r="R380" i="28"/>
  <c r="R381" i="28"/>
  <c r="R382" i="28"/>
  <c r="R2" i="28"/>
  <c r="P3" i="28"/>
  <c r="P3" i="29" s="1"/>
  <c r="P4" i="28"/>
  <c r="P4" i="29" s="1"/>
  <c r="P5" i="28"/>
  <c r="P5" i="29" s="1"/>
  <c r="P6" i="28"/>
  <c r="P6" i="29" s="1"/>
  <c r="P7" i="28"/>
  <c r="P7" i="29" s="1"/>
  <c r="P8" i="28"/>
  <c r="P8" i="29" s="1"/>
  <c r="P9" i="28"/>
  <c r="P9" i="29" s="1"/>
  <c r="P10" i="28"/>
  <c r="P10" i="29" s="1"/>
  <c r="P11" i="28"/>
  <c r="P11" i="29" s="1"/>
  <c r="P12" i="28"/>
  <c r="P12" i="29" s="1"/>
  <c r="P13" i="28"/>
  <c r="P13" i="29" s="1"/>
  <c r="P14" i="28"/>
  <c r="P14" i="29" s="1"/>
  <c r="P15" i="28"/>
  <c r="P15" i="29" s="1"/>
  <c r="P16" i="28"/>
  <c r="P16" i="29" s="1"/>
  <c r="P17" i="28"/>
  <c r="P17" i="29" s="1"/>
  <c r="P18" i="28"/>
  <c r="P18" i="29" s="1"/>
  <c r="P19" i="28"/>
  <c r="P19" i="29" s="1"/>
  <c r="P20" i="28"/>
  <c r="P20" i="29" s="1"/>
  <c r="P21" i="28"/>
  <c r="P21" i="29" s="1"/>
  <c r="P22" i="28"/>
  <c r="P22" i="29" s="1"/>
  <c r="P23" i="28"/>
  <c r="P23" i="29" s="1"/>
  <c r="P24" i="28"/>
  <c r="P24" i="29" s="1"/>
  <c r="P25" i="28"/>
  <c r="P25" i="29" s="1"/>
  <c r="P26" i="28"/>
  <c r="P26" i="29" s="1"/>
  <c r="P27" i="28"/>
  <c r="P27" i="29" s="1"/>
  <c r="P28" i="28"/>
  <c r="P28" i="29" s="1"/>
  <c r="P29" i="28"/>
  <c r="P29" i="29" s="1"/>
  <c r="P30" i="28"/>
  <c r="P30" i="29" s="1"/>
  <c r="P31" i="28"/>
  <c r="P31" i="29" s="1"/>
  <c r="P32" i="28"/>
  <c r="P32" i="29" s="1"/>
  <c r="P33" i="28"/>
  <c r="P33" i="29" s="1"/>
  <c r="P34" i="28"/>
  <c r="P34" i="29" s="1"/>
  <c r="P35" i="28"/>
  <c r="P35" i="29" s="1"/>
  <c r="P36" i="28"/>
  <c r="P36" i="29" s="1"/>
  <c r="P37" i="28"/>
  <c r="P37" i="29" s="1"/>
  <c r="P38" i="28"/>
  <c r="P38" i="29" s="1"/>
  <c r="P39" i="28"/>
  <c r="P39" i="29" s="1"/>
  <c r="P40" i="28"/>
  <c r="P40" i="29" s="1"/>
  <c r="P41" i="28"/>
  <c r="P41" i="29" s="1"/>
  <c r="P42" i="28"/>
  <c r="P42" i="29" s="1"/>
  <c r="P43" i="28"/>
  <c r="P43" i="29" s="1"/>
  <c r="P44" i="28"/>
  <c r="P44" i="29" s="1"/>
  <c r="P45" i="28"/>
  <c r="P45" i="29" s="1"/>
  <c r="P46" i="28"/>
  <c r="P46" i="29" s="1"/>
  <c r="P47" i="28"/>
  <c r="P47" i="29" s="1"/>
  <c r="P48" i="28"/>
  <c r="P48" i="29" s="1"/>
  <c r="P49" i="28"/>
  <c r="P49" i="29" s="1"/>
  <c r="P50" i="28"/>
  <c r="P50" i="29" s="1"/>
  <c r="P51" i="28"/>
  <c r="P51" i="29" s="1"/>
  <c r="P52" i="28"/>
  <c r="P52" i="29" s="1"/>
  <c r="P53" i="28"/>
  <c r="P53" i="29" s="1"/>
  <c r="P54" i="28"/>
  <c r="P54" i="29" s="1"/>
  <c r="P55" i="28"/>
  <c r="P55" i="29" s="1"/>
  <c r="P56" i="28"/>
  <c r="P56" i="29" s="1"/>
  <c r="P57" i="28"/>
  <c r="P57" i="29" s="1"/>
  <c r="P58" i="28"/>
  <c r="P58" i="29" s="1"/>
  <c r="P59" i="28"/>
  <c r="P59" i="29" s="1"/>
  <c r="P60" i="28"/>
  <c r="P60" i="29" s="1"/>
  <c r="P61" i="28"/>
  <c r="P61" i="29" s="1"/>
  <c r="P62" i="28"/>
  <c r="P62" i="29" s="1"/>
  <c r="P63" i="28"/>
  <c r="P63" i="29" s="1"/>
  <c r="P64" i="28"/>
  <c r="P64" i="29" s="1"/>
  <c r="P65" i="28"/>
  <c r="P65" i="29" s="1"/>
  <c r="P66" i="28"/>
  <c r="P66" i="29" s="1"/>
  <c r="P67" i="28"/>
  <c r="P67" i="29" s="1"/>
  <c r="P68" i="28"/>
  <c r="P68" i="29" s="1"/>
  <c r="P69" i="28"/>
  <c r="P69" i="29" s="1"/>
  <c r="P70" i="28"/>
  <c r="P70" i="29" s="1"/>
  <c r="P71" i="28"/>
  <c r="P71" i="29" s="1"/>
  <c r="P72" i="28"/>
  <c r="P72" i="29" s="1"/>
  <c r="P73" i="28"/>
  <c r="P73" i="29" s="1"/>
  <c r="P74" i="28"/>
  <c r="P74" i="29" s="1"/>
  <c r="P75" i="28"/>
  <c r="P75" i="29" s="1"/>
  <c r="P76" i="28"/>
  <c r="P76" i="29" s="1"/>
  <c r="P77" i="28"/>
  <c r="P77" i="29" s="1"/>
  <c r="P78" i="28"/>
  <c r="P78" i="29" s="1"/>
  <c r="P79" i="28"/>
  <c r="P79" i="29" s="1"/>
  <c r="P80" i="28"/>
  <c r="P80" i="29" s="1"/>
  <c r="P81" i="28"/>
  <c r="P81" i="29" s="1"/>
  <c r="P82" i="28"/>
  <c r="P82" i="29" s="1"/>
  <c r="P83" i="28"/>
  <c r="P83" i="29" s="1"/>
  <c r="P84" i="28"/>
  <c r="P84" i="29" s="1"/>
  <c r="P85" i="28"/>
  <c r="P85" i="29" s="1"/>
  <c r="P86" i="28"/>
  <c r="P86" i="29" s="1"/>
  <c r="P87" i="28"/>
  <c r="P87" i="29" s="1"/>
  <c r="P88" i="28"/>
  <c r="P88" i="29" s="1"/>
  <c r="P89" i="28"/>
  <c r="P89" i="29" s="1"/>
  <c r="P90" i="28"/>
  <c r="P90" i="29" s="1"/>
  <c r="P91" i="28"/>
  <c r="P91" i="29" s="1"/>
  <c r="P92" i="28"/>
  <c r="P92" i="29" s="1"/>
  <c r="P93" i="28"/>
  <c r="P93" i="29" s="1"/>
  <c r="P94" i="28"/>
  <c r="P94" i="29" s="1"/>
  <c r="P95" i="28"/>
  <c r="P95" i="29" s="1"/>
  <c r="P96" i="28"/>
  <c r="P96" i="29" s="1"/>
  <c r="P97" i="28"/>
  <c r="P97" i="29" s="1"/>
  <c r="P98" i="28"/>
  <c r="P98" i="29" s="1"/>
  <c r="P99" i="28"/>
  <c r="P99" i="29" s="1"/>
  <c r="P100" i="28"/>
  <c r="P100" i="29" s="1"/>
  <c r="P101" i="28"/>
  <c r="P101" i="29" s="1"/>
  <c r="P102" i="28"/>
  <c r="P102" i="29" s="1"/>
  <c r="P103" i="28"/>
  <c r="P103" i="29" s="1"/>
  <c r="P104" i="28"/>
  <c r="P104" i="29" s="1"/>
  <c r="P105" i="28"/>
  <c r="P105" i="29" s="1"/>
  <c r="P106" i="28"/>
  <c r="P106" i="29" s="1"/>
  <c r="P107" i="28"/>
  <c r="P107" i="29" s="1"/>
  <c r="P108" i="28"/>
  <c r="P108" i="29" s="1"/>
  <c r="P109" i="28"/>
  <c r="P109" i="29" s="1"/>
  <c r="P110" i="28"/>
  <c r="P110" i="29" s="1"/>
  <c r="P111" i="28"/>
  <c r="P111" i="29" s="1"/>
  <c r="P112" i="28"/>
  <c r="P112" i="29" s="1"/>
  <c r="P113" i="28"/>
  <c r="P113" i="29" s="1"/>
  <c r="P114" i="28"/>
  <c r="P114" i="29" s="1"/>
  <c r="P115" i="28"/>
  <c r="P115" i="29" s="1"/>
  <c r="P116" i="28"/>
  <c r="P116" i="29" s="1"/>
  <c r="P117" i="28"/>
  <c r="P117" i="29" s="1"/>
  <c r="P118" i="28"/>
  <c r="P118" i="29" s="1"/>
  <c r="P119" i="28"/>
  <c r="P119" i="29" s="1"/>
  <c r="P120" i="28"/>
  <c r="P120" i="29" s="1"/>
  <c r="P121" i="28"/>
  <c r="P121" i="29" s="1"/>
  <c r="P122" i="28"/>
  <c r="P122" i="29" s="1"/>
  <c r="P123" i="28"/>
  <c r="P123" i="29" s="1"/>
  <c r="P124" i="28"/>
  <c r="P124" i="29" s="1"/>
  <c r="P125" i="28"/>
  <c r="P125" i="29" s="1"/>
  <c r="P126" i="28"/>
  <c r="P126" i="29" s="1"/>
  <c r="P127" i="28"/>
  <c r="P127" i="29" s="1"/>
  <c r="P128" i="28"/>
  <c r="P128" i="29" s="1"/>
  <c r="P129" i="28"/>
  <c r="P129" i="29" s="1"/>
  <c r="P130" i="28"/>
  <c r="P130" i="29" s="1"/>
  <c r="P131" i="28"/>
  <c r="P131" i="29" s="1"/>
  <c r="P132" i="28"/>
  <c r="P132" i="29" s="1"/>
  <c r="P133" i="28"/>
  <c r="P133" i="29" s="1"/>
  <c r="P134" i="28"/>
  <c r="P134" i="29" s="1"/>
  <c r="P135" i="28"/>
  <c r="P135" i="29" s="1"/>
  <c r="P136" i="28"/>
  <c r="P136" i="29" s="1"/>
  <c r="P137" i="28"/>
  <c r="P137" i="29" s="1"/>
  <c r="P138" i="28"/>
  <c r="P138" i="29" s="1"/>
  <c r="P139" i="28"/>
  <c r="P139" i="29" s="1"/>
  <c r="P140" i="28"/>
  <c r="P140" i="29" s="1"/>
  <c r="P141" i="28"/>
  <c r="P141" i="29" s="1"/>
  <c r="P142" i="28"/>
  <c r="P142" i="29" s="1"/>
  <c r="P143" i="28"/>
  <c r="P143" i="29" s="1"/>
  <c r="P144" i="28"/>
  <c r="P144" i="29" s="1"/>
  <c r="P145" i="28"/>
  <c r="P145" i="29" s="1"/>
  <c r="P146" i="28"/>
  <c r="P146" i="29" s="1"/>
  <c r="P147" i="28"/>
  <c r="P147" i="29" s="1"/>
  <c r="P148" i="28"/>
  <c r="P148" i="29" s="1"/>
  <c r="P149" i="28"/>
  <c r="P149" i="29" s="1"/>
  <c r="P150" i="28"/>
  <c r="P150" i="29" s="1"/>
  <c r="P151" i="28"/>
  <c r="P151" i="29" s="1"/>
  <c r="P152" i="28"/>
  <c r="P152" i="29" s="1"/>
  <c r="P153" i="28"/>
  <c r="P153" i="29" s="1"/>
  <c r="P154" i="28"/>
  <c r="P154" i="29" s="1"/>
  <c r="P155" i="28"/>
  <c r="P155" i="29" s="1"/>
  <c r="P156" i="28"/>
  <c r="P156" i="29" s="1"/>
  <c r="P157" i="28"/>
  <c r="P157" i="29" s="1"/>
  <c r="P158" i="28"/>
  <c r="P158" i="29" s="1"/>
  <c r="P159" i="28"/>
  <c r="P159" i="29" s="1"/>
  <c r="P160" i="28"/>
  <c r="P160" i="29" s="1"/>
  <c r="P161" i="28"/>
  <c r="P161" i="29" s="1"/>
  <c r="P162" i="28"/>
  <c r="P162" i="29" s="1"/>
  <c r="P163" i="28"/>
  <c r="P163" i="29" s="1"/>
  <c r="P164" i="28"/>
  <c r="P164" i="29" s="1"/>
  <c r="P165" i="28"/>
  <c r="P165" i="29" s="1"/>
  <c r="P166" i="28"/>
  <c r="P166" i="29" s="1"/>
  <c r="P167" i="28"/>
  <c r="P167" i="29" s="1"/>
  <c r="P168" i="28"/>
  <c r="P168" i="29" s="1"/>
  <c r="P169" i="28"/>
  <c r="P169" i="29" s="1"/>
  <c r="P170" i="28"/>
  <c r="P170" i="29" s="1"/>
  <c r="P171" i="28"/>
  <c r="P171" i="29" s="1"/>
  <c r="P172" i="28"/>
  <c r="P172" i="29" s="1"/>
  <c r="P173" i="28"/>
  <c r="P173" i="29" s="1"/>
  <c r="P174" i="28"/>
  <c r="P174" i="29" s="1"/>
  <c r="P175" i="28"/>
  <c r="P175" i="29" s="1"/>
  <c r="P176" i="28"/>
  <c r="P176" i="29" s="1"/>
  <c r="P177" i="28"/>
  <c r="P177" i="29" s="1"/>
  <c r="P178" i="28"/>
  <c r="P178" i="29" s="1"/>
  <c r="P179" i="28"/>
  <c r="P179" i="29" s="1"/>
  <c r="P180" i="28"/>
  <c r="P180" i="29" s="1"/>
  <c r="P181" i="28"/>
  <c r="P181" i="29" s="1"/>
  <c r="P182" i="28"/>
  <c r="P182" i="29" s="1"/>
  <c r="P183" i="28"/>
  <c r="P183" i="29" s="1"/>
  <c r="P184" i="28"/>
  <c r="P184" i="29" s="1"/>
  <c r="P185" i="28"/>
  <c r="P185" i="29" s="1"/>
  <c r="P186" i="28"/>
  <c r="P186" i="29" s="1"/>
  <c r="P187" i="28"/>
  <c r="P187" i="29" s="1"/>
  <c r="P188" i="28"/>
  <c r="P188" i="29" s="1"/>
  <c r="P189" i="28"/>
  <c r="P189" i="29" s="1"/>
  <c r="P190" i="28"/>
  <c r="P190" i="29" s="1"/>
  <c r="P191" i="28"/>
  <c r="P191" i="29" s="1"/>
  <c r="P192" i="28"/>
  <c r="P192" i="29" s="1"/>
  <c r="P193" i="28"/>
  <c r="P193" i="29" s="1"/>
  <c r="P194" i="28"/>
  <c r="P194" i="29" s="1"/>
  <c r="P195" i="28"/>
  <c r="P195" i="29" s="1"/>
  <c r="P196" i="28"/>
  <c r="P196" i="29" s="1"/>
  <c r="P197" i="28"/>
  <c r="P197" i="29" s="1"/>
  <c r="P198" i="28"/>
  <c r="P198" i="29" s="1"/>
  <c r="P199" i="28"/>
  <c r="P199" i="29" s="1"/>
  <c r="P200" i="28"/>
  <c r="P200" i="29" s="1"/>
  <c r="P201" i="28"/>
  <c r="P201" i="29" s="1"/>
  <c r="P202" i="28"/>
  <c r="P202" i="29" s="1"/>
  <c r="P203" i="28"/>
  <c r="P203" i="29" s="1"/>
  <c r="P204" i="28"/>
  <c r="P204" i="29" s="1"/>
  <c r="P205" i="28"/>
  <c r="P205" i="29" s="1"/>
  <c r="P206" i="28"/>
  <c r="P206" i="29" s="1"/>
  <c r="P207" i="28"/>
  <c r="P207" i="29" s="1"/>
  <c r="P208" i="28"/>
  <c r="P208" i="29" s="1"/>
  <c r="P209" i="28"/>
  <c r="P209" i="29" s="1"/>
  <c r="P210" i="28"/>
  <c r="P210" i="29" s="1"/>
  <c r="P211" i="28"/>
  <c r="P211" i="29" s="1"/>
  <c r="P212" i="28"/>
  <c r="P212" i="29" s="1"/>
  <c r="P213" i="28"/>
  <c r="P213" i="29" s="1"/>
  <c r="P214" i="28"/>
  <c r="P214" i="29" s="1"/>
  <c r="P215" i="28"/>
  <c r="P215" i="29" s="1"/>
  <c r="P216" i="28"/>
  <c r="P216" i="29" s="1"/>
  <c r="P217" i="28"/>
  <c r="P217" i="29" s="1"/>
  <c r="P218" i="28"/>
  <c r="P218" i="29" s="1"/>
  <c r="P219" i="28"/>
  <c r="P219" i="29" s="1"/>
  <c r="P220" i="28"/>
  <c r="P220" i="29" s="1"/>
  <c r="P221" i="28"/>
  <c r="P221" i="29" s="1"/>
  <c r="P222" i="28"/>
  <c r="P222" i="29" s="1"/>
  <c r="P223" i="28"/>
  <c r="P223" i="29" s="1"/>
  <c r="P224" i="28"/>
  <c r="P224" i="29" s="1"/>
  <c r="P225" i="28"/>
  <c r="P225" i="29" s="1"/>
  <c r="P226" i="28"/>
  <c r="P226" i="29" s="1"/>
  <c r="P227" i="28"/>
  <c r="P227" i="29" s="1"/>
  <c r="P228" i="28"/>
  <c r="P228" i="29" s="1"/>
  <c r="P229" i="28"/>
  <c r="P229" i="29" s="1"/>
  <c r="P230" i="28"/>
  <c r="P230" i="29" s="1"/>
  <c r="P231" i="28"/>
  <c r="P231" i="29" s="1"/>
  <c r="P232" i="28"/>
  <c r="P232" i="29" s="1"/>
  <c r="P233" i="28"/>
  <c r="P233" i="29" s="1"/>
  <c r="P234" i="28"/>
  <c r="P234" i="29" s="1"/>
  <c r="P235" i="28"/>
  <c r="P235" i="29" s="1"/>
  <c r="P236" i="28"/>
  <c r="P236" i="29" s="1"/>
  <c r="P237" i="28"/>
  <c r="P237" i="29" s="1"/>
  <c r="P238" i="28"/>
  <c r="P238" i="29" s="1"/>
  <c r="P239" i="28"/>
  <c r="P239" i="29" s="1"/>
  <c r="P240" i="28"/>
  <c r="P240" i="29" s="1"/>
  <c r="P241" i="28"/>
  <c r="P241" i="29" s="1"/>
  <c r="P242" i="28"/>
  <c r="P242" i="29" s="1"/>
  <c r="P243" i="28"/>
  <c r="P243" i="29" s="1"/>
  <c r="P244" i="28"/>
  <c r="P244" i="29" s="1"/>
  <c r="P245" i="28"/>
  <c r="P245" i="29" s="1"/>
  <c r="P246" i="28"/>
  <c r="P246" i="29" s="1"/>
  <c r="P247" i="28"/>
  <c r="P247" i="29" s="1"/>
  <c r="P248" i="28"/>
  <c r="P248" i="29" s="1"/>
  <c r="P249" i="28"/>
  <c r="P249" i="29" s="1"/>
  <c r="P250" i="28"/>
  <c r="P250" i="29" s="1"/>
  <c r="P251" i="28"/>
  <c r="P251" i="29" s="1"/>
  <c r="P252" i="28"/>
  <c r="P252" i="29" s="1"/>
  <c r="P253" i="28"/>
  <c r="P253" i="29" s="1"/>
  <c r="P254" i="28"/>
  <c r="P254" i="29" s="1"/>
  <c r="P255" i="28"/>
  <c r="P255" i="29" s="1"/>
  <c r="P256" i="28"/>
  <c r="P256" i="29" s="1"/>
  <c r="P257" i="28"/>
  <c r="P257" i="29" s="1"/>
  <c r="P258" i="28"/>
  <c r="P258" i="29" s="1"/>
  <c r="P259" i="28"/>
  <c r="P259" i="29" s="1"/>
  <c r="P260" i="28"/>
  <c r="P260" i="29" s="1"/>
  <c r="P261" i="28"/>
  <c r="P261" i="29" s="1"/>
  <c r="P262" i="28"/>
  <c r="P262" i="29" s="1"/>
  <c r="P263" i="28"/>
  <c r="P263" i="29" s="1"/>
  <c r="P264" i="28"/>
  <c r="P264" i="29" s="1"/>
  <c r="P265" i="28"/>
  <c r="P265" i="29" s="1"/>
  <c r="P266" i="28"/>
  <c r="P266" i="29" s="1"/>
  <c r="P267" i="28"/>
  <c r="P267" i="29" s="1"/>
  <c r="P268" i="28"/>
  <c r="P268" i="29" s="1"/>
  <c r="P269" i="28"/>
  <c r="P269" i="29" s="1"/>
  <c r="P270" i="28"/>
  <c r="P270" i="29" s="1"/>
  <c r="P271" i="28"/>
  <c r="P271" i="29" s="1"/>
  <c r="P272" i="28"/>
  <c r="P272" i="29" s="1"/>
  <c r="P273" i="28"/>
  <c r="P273" i="29" s="1"/>
  <c r="P274" i="28"/>
  <c r="P274" i="29" s="1"/>
  <c r="P275" i="28"/>
  <c r="P275" i="29" s="1"/>
  <c r="P276" i="28"/>
  <c r="P276" i="29" s="1"/>
  <c r="P277" i="28"/>
  <c r="P277" i="29" s="1"/>
  <c r="P278" i="28"/>
  <c r="P278" i="29" s="1"/>
  <c r="P279" i="28"/>
  <c r="P279" i="29" s="1"/>
  <c r="P280" i="28"/>
  <c r="P280" i="29" s="1"/>
  <c r="P281" i="28"/>
  <c r="P281" i="29" s="1"/>
  <c r="P282" i="28"/>
  <c r="P282" i="29" s="1"/>
  <c r="P283" i="28"/>
  <c r="P283" i="29" s="1"/>
  <c r="P284" i="28"/>
  <c r="P284" i="29" s="1"/>
  <c r="P285" i="28"/>
  <c r="P285" i="29" s="1"/>
  <c r="P286" i="28"/>
  <c r="P286" i="29" s="1"/>
  <c r="P287" i="28"/>
  <c r="P287" i="29" s="1"/>
  <c r="P288" i="28"/>
  <c r="P288" i="29" s="1"/>
  <c r="P289" i="28"/>
  <c r="P289" i="29" s="1"/>
  <c r="P290" i="28"/>
  <c r="P290" i="29" s="1"/>
  <c r="P291" i="28"/>
  <c r="P291" i="29" s="1"/>
  <c r="P292" i="28"/>
  <c r="P292" i="29" s="1"/>
  <c r="P293" i="28"/>
  <c r="P293" i="29" s="1"/>
  <c r="P294" i="28"/>
  <c r="P294" i="29" s="1"/>
  <c r="P295" i="28"/>
  <c r="P295" i="29" s="1"/>
  <c r="P296" i="28"/>
  <c r="P296" i="29" s="1"/>
  <c r="P297" i="28"/>
  <c r="P297" i="29" s="1"/>
  <c r="P298" i="28"/>
  <c r="P298" i="29" s="1"/>
  <c r="P299" i="28"/>
  <c r="P299" i="29" s="1"/>
  <c r="P300" i="28"/>
  <c r="P300" i="29" s="1"/>
  <c r="P301" i="28"/>
  <c r="P301" i="29" s="1"/>
  <c r="P302" i="28"/>
  <c r="P302" i="29" s="1"/>
  <c r="P303" i="28"/>
  <c r="P303" i="29" s="1"/>
  <c r="P304" i="28"/>
  <c r="P304" i="29" s="1"/>
  <c r="P305" i="28"/>
  <c r="P305" i="29" s="1"/>
  <c r="P306" i="28"/>
  <c r="P306" i="29" s="1"/>
  <c r="P307" i="28"/>
  <c r="P307" i="29" s="1"/>
  <c r="P308" i="28"/>
  <c r="P308" i="29" s="1"/>
  <c r="P309" i="28"/>
  <c r="P309" i="29" s="1"/>
  <c r="P310" i="28"/>
  <c r="P310" i="29" s="1"/>
  <c r="P311" i="28"/>
  <c r="P311" i="29" s="1"/>
  <c r="P312" i="28"/>
  <c r="P312" i="29" s="1"/>
  <c r="P313" i="28"/>
  <c r="P313" i="29" s="1"/>
  <c r="P314" i="28"/>
  <c r="P314" i="29" s="1"/>
  <c r="P315" i="28"/>
  <c r="P315" i="29" s="1"/>
  <c r="P316" i="28"/>
  <c r="P316" i="29" s="1"/>
  <c r="P317" i="28"/>
  <c r="P317" i="29" s="1"/>
  <c r="P318" i="28"/>
  <c r="P318" i="29" s="1"/>
  <c r="P319" i="28"/>
  <c r="P319" i="29" s="1"/>
  <c r="P320" i="28"/>
  <c r="P320" i="29" s="1"/>
  <c r="P321" i="28"/>
  <c r="P321" i="29" s="1"/>
  <c r="P322" i="28"/>
  <c r="P322" i="29" s="1"/>
  <c r="P323" i="28"/>
  <c r="P323" i="29" s="1"/>
  <c r="P324" i="28"/>
  <c r="P324" i="29" s="1"/>
  <c r="P325" i="28"/>
  <c r="P325" i="29" s="1"/>
  <c r="P326" i="28"/>
  <c r="P326" i="29" s="1"/>
  <c r="P327" i="28"/>
  <c r="P327" i="29" s="1"/>
  <c r="P328" i="28"/>
  <c r="P328" i="29" s="1"/>
  <c r="P329" i="28"/>
  <c r="P329" i="29" s="1"/>
  <c r="P330" i="28"/>
  <c r="P330" i="29" s="1"/>
  <c r="P331" i="28"/>
  <c r="P331" i="29" s="1"/>
  <c r="P332" i="28"/>
  <c r="P332" i="29" s="1"/>
  <c r="P333" i="28"/>
  <c r="P333" i="29" s="1"/>
  <c r="P334" i="28"/>
  <c r="P334" i="29" s="1"/>
  <c r="P335" i="28"/>
  <c r="P335" i="29" s="1"/>
  <c r="P336" i="28"/>
  <c r="P336" i="29" s="1"/>
  <c r="P337" i="28"/>
  <c r="P337" i="29" s="1"/>
  <c r="P338" i="28"/>
  <c r="P338" i="29" s="1"/>
  <c r="P339" i="28"/>
  <c r="P339" i="29" s="1"/>
  <c r="P340" i="28"/>
  <c r="P340" i="29" s="1"/>
  <c r="P341" i="28"/>
  <c r="P341" i="29" s="1"/>
  <c r="P342" i="28"/>
  <c r="P342" i="29" s="1"/>
  <c r="P343" i="28"/>
  <c r="P343" i="29" s="1"/>
  <c r="P344" i="28"/>
  <c r="P344" i="29" s="1"/>
  <c r="P345" i="28"/>
  <c r="P345" i="29" s="1"/>
  <c r="P346" i="28"/>
  <c r="P346" i="29" s="1"/>
  <c r="P347" i="28"/>
  <c r="P347" i="29" s="1"/>
  <c r="P348" i="28"/>
  <c r="P348" i="29" s="1"/>
  <c r="P349" i="28"/>
  <c r="P349" i="29" s="1"/>
  <c r="P350" i="28"/>
  <c r="P350" i="29" s="1"/>
  <c r="P351" i="28"/>
  <c r="P351" i="29" s="1"/>
  <c r="P352" i="28"/>
  <c r="P352" i="29" s="1"/>
  <c r="P353" i="28"/>
  <c r="P353" i="29" s="1"/>
  <c r="P354" i="28"/>
  <c r="P354" i="29" s="1"/>
  <c r="P355" i="28"/>
  <c r="P355" i="29" s="1"/>
  <c r="P356" i="28"/>
  <c r="P356" i="29" s="1"/>
  <c r="P357" i="28"/>
  <c r="P357" i="29" s="1"/>
  <c r="P358" i="28"/>
  <c r="P358" i="29" s="1"/>
  <c r="P359" i="28"/>
  <c r="P359" i="29" s="1"/>
  <c r="P360" i="28"/>
  <c r="P360" i="29" s="1"/>
  <c r="P361" i="28"/>
  <c r="P361" i="29" s="1"/>
  <c r="P362" i="28"/>
  <c r="P362" i="29" s="1"/>
  <c r="P363" i="28"/>
  <c r="P363" i="29" s="1"/>
  <c r="P364" i="28"/>
  <c r="P364" i="29" s="1"/>
  <c r="P365" i="28"/>
  <c r="P365" i="29" s="1"/>
  <c r="P366" i="28"/>
  <c r="P366" i="29" s="1"/>
  <c r="P367" i="28"/>
  <c r="P367" i="29" s="1"/>
  <c r="P368" i="28"/>
  <c r="P368" i="29" s="1"/>
  <c r="P369" i="28"/>
  <c r="P369" i="29" s="1"/>
  <c r="P370" i="28"/>
  <c r="P370" i="29" s="1"/>
  <c r="P371" i="28"/>
  <c r="P371" i="29" s="1"/>
  <c r="P372" i="28"/>
  <c r="P372" i="29" s="1"/>
  <c r="P373" i="28"/>
  <c r="P373" i="29" s="1"/>
  <c r="P374" i="28"/>
  <c r="P374" i="29" s="1"/>
  <c r="P375" i="28"/>
  <c r="P375" i="29" s="1"/>
  <c r="P376" i="28"/>
  <c r="P376" i="29" s="1"/>
  <c r="P377" i="28"/>
  <c r="P377" i="29" s="1"/>
  <c r="P378" i="28"/>
  <c r="P378" i="29" s="1"/>
  <c r="P379" i="28"/>
  <c r="P379" i="29" s="1"/>
  <c r="P380" i="28"/>
  <c r="P380" i="29" s="1"/>
  <c r="P381" i="28"/>
  <c r="P381" i="29" s="1"/>
  <c r="P382" i="28"/>
  <c r="P382" i="29" s="1"/>
  <c r="P2" i="28"/>
  <c r="P2" i="29" s="1"/>
  <c r="O3" i="28"/>
  <c r="O3" i="29" s="1"/>
  <c r="O4" i="28"/>
  <c r="O4" i="29" s="1"/>
  <c r="O5" i="28"/>
  <c r="O5" i="29" s="1"/>
  <c r="O6" i="28"/>
  <c r="O6" i="29" s="1"/>
  <c r="O7" i="28"/>
  <c r="O7" i="29" s="1"/>
  <c r="O8" i="28"/>
  <c r="O8" i="29" s="1"/>
  <c r="O9" i="28"/>
  <c r="O9" i="29" s="1"/>
  <c r="O10" i="28"/>
  <c r="O10" i="29" s="1"/>
  <c r="O11" i="28"/>
  <c r="O11" i="29" s="1"/>
  <c r="O12" i="28"/>
  <c r="O12" i="29" s="1"/>
  <c r="O13" i="28"/>
  <c r="O13" i="29" s="1"/>
  <c r="O14" i="28"/>
  <c r="O14" i="29" s="1"/>
  <c r="O15" i="28"/>
  <c r="O15" i="29" s="1"/>
  <c r="O16" i="28"/>
  <c r="O16" i="29" s="1"/>
  <c r="O17" i="28"/>
  <c r="O17" i="29" s="1"/>
  <c r="O18" i="28"/>
  <c r="O18" i="29" s="1"/>
  <c r="O19" i="28"/>
  <c r="O19" i="29" s="1"/>
  <c r="O20" i="28"/>
  <c r="O20" i="29" s="1"/>
  <c r="O21" i="28"/>
  <c r="O21" i="29" s="1"/>
  <c r="O22" i="28"/>
  <c r="O22" i="29" s="1"/>
  <c r="O23" i="28"/>
  <c r="O23" i="29" s="1"/>
  <c r="O24" i="28"/>
  <c r="O24" i="29" s="1"/>
  <c r="O25" i="28"/>
  <c r="O25" i="29" s="1"/>
  <c r="O26" i="28"/>
  <c r="O26" i="29" s="1"/>
  <c r="O27" i="28"/>
  <c r="O27" i="29" s="1"/>
  <c r="O28" i="28"/>
  <c r="O28" i="29" s="1"/>
  <c r="O29" i="28"/>
  <c r="O29" i="29" s="1"/>
  <c r="O30" i="28"/>
  <c r="O30" i="29" s="1"/>
  <c r="O31" i="28"/>
  <c r="O31" i="29" s="1"/>
  <c r="O32" i="28"/>
  <c r="O32" i="29" s="1"/>
  <c r="O33" i="28"/>
  <c r="O33" i="29" s="1"/>
  <c r="O34" i="28"/>
  <c r="O34" i="29" s="1"/>
  <c r="O35" i="28"/>
  <c r="O35" i="29" s="1"/>
  <c r="O36" i="28"/>
  <c r="O36" i="29" s="1"/>
  <c r="O37" i="28"/>
  <c r="O37" i="29" s="1"/>
  <c r="O38" i="28"/>
  <c r="O38" i="29" s="1"/>
  <c r="O39" i="28"/>
  <c r="O39" i="29" s="1"/>
  <c r="O40" i="28"/>
  <c r="O40" i="29" s="1"/>
  <c r="O41" i="28"/>
  <c r="O41" i="29" s="1"/>
  <c r="O42" i="28"/>
  <c r="O42" i="29" s="1"/>
  <c r="O43" i="28"/>
  <c r="O43" i="29" s="1"/>
  <c r="O44" i="28"/>
  <c r="O44" i="29" s="1"/>
  <c r="O45" i="28"/>
  <c r="O45" i="29" s="1"/>
  <c r="O46" i="28"/>
  <c r="O46" i="29" s="1"/>
  <c r="O47" i="28"/>
  <c r="O47" i="29" s="1"/>
  <c r="O48" i="28"/>
  <c r="O48" i="29" s="1"/>
  <c r="O49" i="28"/>
  <c r="O49" i="29" s="1"/>
  <c r="O50" i="28"/>
  <c r="O50" i="29" s="1"/>
  <c r="O51" i="28"/>
  <c r="O51" i="29" s="1"/>
  <c r="O52" i="28"/>
  <c r="O52" i="29" s="1"/>
  <c r="O53" i="28"/>
  <c r="O53" i="29" s="1"/>
  <c r="O54" i="28"/>
  <c r="O54" i="29" s="1"/>
  <c r="O55" i="28"/>
  <c r="O55" i="29" s="1"/>
  <c r="O56" i="28"/>
  <c r="O56" i="29" s="1"/>
  <c r="O57" i="28"/>
  <c r="O57" i="29" s="1"/>
  <c r="O58" i="28"/>
  <c r="O58" i="29" s="1"/>
  <c r="O59" i="28"/>
  <c r="O59" i="29" s="1"/>
  <c r="O60" i="28"/>
  <c r="O60" i="29" s="1"/>
  <c r="O61" i="28"/>
  <c r="O61" i="29" s="1"/>
  <c r="O62" i="28"/>
  <c r="O62" i="29" s="1"/>
  <c r="O63" i="28"/>
  <c r="O63" i="29" s="1"/>
  <c r="O64" i="28"/>
  <c r="O64" i="29" s="1"/>
  <c r="O65" i="28"/>
  <c r="O65" i="29" s="1"/>
  <c r="O66" i="28"/>
  <c r="O66" i="29" s="1"/>
  <c r="O67" i="28"/>
  <c r="O67" i="29" s="1"/>
  <c r="O68" i="28"/>
  <c r="O68" i="29" s="1"/>
  <c r="O69" i="28"/>
  <c r="O69" i="29" s="1"/>
  <c r="O70" i="28"/>
  <c r="O70" i="29" s="1"/>
  <c r="O71" i="28"/>
  <c r="O71" i="29" s="1"/>
  <c r="O72" i="28"/>
  <c r="O72" i="29" s="1"/>
  <c r="O73" i="28"/>
  <c r="O73" i="29" s="1"/>
  <c r="O74" i="28"/>
  <c r="O74" i="29" s="1"/>
  <c r="O75" i="28"/>
  <c r="O75" i="29" s="1"/>
  <c r="O76" i="28"/>
  <c r="O76" i="29" s="1"/>
  <c r="O77" i="28"/>
  <c r="O77" i="29" s="1"/>
  <c r="O78" i="28"/>
  <c r="O78" i="29" s="1"/>
  <c r="O79" i="28"/>
  <c r="O79" i="29" s="1"/>
  <c r="O80" i="28"/>
  <c r="O80" i="29" s="1"/>
  <c r="O81" i="28"/>
  <c r="O81" i="29" s="1"/>
  <c r="O82" i="28"/>
  <c r="O82" i="29" s="1"/>
  <c r="O83" i="28"/>
  <c r="O83" i="29" s="1"/>
  <c r="O84" i="28"/>
  <c r="O84" i="29" s="1"/>
  <c r="O85" i="28"/>
  <c r="O85" i="29" s="1"/>
  <c r="O86" i="28"/>
  <c r="O86" i="29" s="1"/>
  <c r="O87" i="28"/>
  <c r="O87" i="29" s="1"/>
  <c r="O88" i="28"/>
  <c r="O88" i="29" s="1"/>
  <c r="O89" i="28"/>
  <c r="O89" i="29" s="1"/>
  <c r="O90" i="28"/>
  <c r="O90" i="29" s="1"/>
  <c r="O91" i="28"/>
  <c r="O91" i="29" s="1"/>
  <c r="O92" i="28"/>
  <c r="O92" i="29" s="1"/>
  <c r="O93" i="28"/>
  <c r="O93" i="29" s="1"/>
  <c r="O94" i="28"/>
  <c r="O94" i="29" s="1"/>
  <c r="O95" i="28"/>
  <c r="O95" i="29" s="1"/>
  <c r="O96" i="28"/>
  <c r="O96" i="29" s="1"/>
  <c r="O97" i="28"/>
  <c r="O97" i="29" s="1"/>
  <c r="O98" i="28"/>
  <c r="O98" i="29" s="1"/>
  <c r="O99" i="28"/>
  <c r="O99" i="29" s="1"/>
  <c r="O100" i="28"/>
  <c r="O100" i="29" s="1"/>
  <c r="O101" i="28"/>
  <c r="O101" i="29" s="1"/>
  <c r="O102" i="28"/>
  <c r="O102" i="29" s="1"/>
  <c r="O103" i="28"/>
  <c r="O103" i="29" s="1"/>
  <c r="O104" i="28"/>
  <c r="O104" i="29" s="1"/>
  <c r="O105" i="28"/>
  <c r="O105" i="29" s="1"/>
  <c r="O106" i="28"/>
  <c r="O106" i="29" s="1"/>
  <c r="O107" i="28"/>
  <c r="O107" i="29" s="1"/>
  <c r="O108" i="28"/>
  <c r="O108" i="29" s="1"/>
  <c r="O109" i="28"/>
  <c r="O109" i="29" s="1"/>
  <c r="O110" i="28"/>
  <c r="O110" i="29" s="1"/>
  <c r="O111" i="28"/>
  <c r="O111" i="29" s="1"/>
  <c r="O112" i="28"/>
  <c r="O112" i="29" s="1"/>
  <c r="O113" i="28"/>
  <c r="O113" i="29" s="1"/>
  <c r="O114" i="28"/>
  <c r="O114" i="29" s="1"/>
  <c r="O115" i="28"/>
  <c r="O115" i="29" s="1"/>
  <c r="O116" i="28"/>
  <c r="O116" i="29" s="1"/>
  <c r="O117" i="28"/>
  <c r="O117" i="29" s="1"/>
  <c r="O118" i="28"/>
  <c r="O118" i="29" s="1"/>
  <c r="O119" i="28"/>
  <c r="O119" i="29" s="1"/>
  <c r="O120" i="28"/>
  <c r="O120" i="29" s="1"/>
  <c r="O121" i="28"/>
  <c r="O121" i="29" s="1"/>
  <c r="O122" i="28"/>
  <c r="O122" i="29" s="1"/>
  <c r="O123" i="28"/>
  <c r="O123" i="29" s="1"/>
  <c r="O124" i="28"/>
  <c r="O124" i="29" s="1"/>
  <c r="O125" i="28"/>
  <c r="O125" i="29" s="1"/>
  <c r="O126" i="28"/>
  <c r="O126" i="29" s="1"/>
  <c r="O127" i="28"/>
  <c r="O127" i="29" s="1"/>
  <c r="O128" i="28"/>
  <c r="O128" i="29" s="1"/>
  <c r="O129" i="28"/>
  <c r="O129" i="29" s="1"/>
  <c r="O130" i="28"/>
  <c r="O130" i="29" s="1"/>
  <c r="O131" i="28"/>
  <c r="O131" i="29" s="1"/>
  <c r="O132" i="28"/>
  <c r="O132" i="29" s="1"/>
  <c r="O133" i="28"/>
  <c r="O133" i="29" s="1"/>
  <c r="O134" i="28"/>
  <c r="O134" i="29" s="1"/>
  <c r="O135" i="28"/>
  <c r="O135" i="29" s="1"/>
  <c r="O136" i="28"/>
  <c r="O136" i="29" s="1"/>
  <c r="O137" i="28"/>
  <c r="O137" i="29" s="1"/>
  <c r="O138" i="28"/>
  <c r="O138" i="29" s="1"/>
  <c r="O139" i="28"/>
  <c r="O139" i="29" s="1"/>
  <c r="O140" i="28"/>
  <c r="O140" i="29" s="1"/>
  <c r="O141" i="28"/>
  <c r="O141" i="29" s="1"/>
  <c r="O142" i="28"/>
  <c r="O142" i="29" s="1"/>
  <c r="O143" i="28"/>
  <c r="O143" i="29" s="1"/>
  <c r="O144" i="28"/>
  <c r="O144" i="29" s="1"/>
  <c r="O145" i="28"/>
  <c r="O145" i="29" s="1"/>
  <c r="O146" i="28"/>
  <c r="O146" i="29" s="1"/>
  <c r="O147" i="28"/>
  <c r="O147" i="29" s="1"/>
  <c r="O148" i="28"/>
  <c r="O148" i="29" s="1"/>
  <c r="O149" i="28"/>
  <c r="O149" i="29" s="1"/>
  <c r="O150" i="28"/>
  <c r="O150" i="29" s="1"/>
  <c r="O151" i="28"/>
  <c r="O151" i="29" s="1"/>
  <c r="O152" i="28"/>
  <c r="O152" i="29" s="1"/>
  <c r="O153" i="28"/>
  <c r="O153" i="29" s="1"/>
  <c r="O154" i="28"/>
  <c r="O154" i="29" s="1"/>
  <c r="O155" i="28"/>
  <c r="O155" i="29" s="1"/>
  <c r="O156" i="28"/>
  <c r="O156" i="29" s="1"/>
  <c r="O157" i="28"/>
  <c r="O157" i="29" s="1"/>
  <c r="O158" i="28"/>
  <c r="O158" i="29" s="1"/>
  <c r="O159" i="28"/>
  <c r="O159" i="29" s="1"/>
  <c r="O160" i="28"/>
  <c r="O160" i="29" s="1"/>
  <c r="O161" i="28"/>
  <c r="O161" i="29" s="1"/>
  <c r="O162" i="28"/>
  <c r="O162" i="29" s="1"/>
  <c r="O163" i="28"/>
  <c r="O163" i="29" s="1"/>
  <c r="O164" i="28"/>
  <c r="O164" i="29" s="1"/>
  <c r="O165" i="28"/>
  <c r="O165" i="29" s="1"/>
  <c r="O166" i="28"/>
  <c r="O166" i="29" s="1"/>
  <c r="O167" i="28"/>
  <c r="O167" i="29" s="1"/>
  <c r="O168" i="28"/>
  <c r="O168" i="29" s="1"/>
  <c r="O169" i="28"/>
  <c r="O169" i="29" s="1"/>
  <c r="O170" i="28"/>
  <c r="O170" i="29" s="1"/>
  <c r="O171" i="28"/>
  <c r="O171" i="29" s="1"/>
  <c r="O172" i="28"/>
  <c r="O172" i="29" s="1"/>
  <c r="O173" i="28"/>
  <c r="O173" i="29" s="1"/>
  <c r="O174" i="28"/>
  <c r="O174" i="29" s="1"/>
  <c r="O175" i="28"/>
  <c r="O175" i="29" s="1"/>
  <c r="O176" i="28"/>
  <c r="O176" i="29" s="1"/>
  <c r="O177" i="28"/>
  <c r="O177" i="29" s="1"/>
  <c r="O178" i="28"/>
  <c r="O178" i="29" s="1"/>
  <c r="O179" i="28"/>
  <c r="O179" i="29" s="1"/>
  <c r="O180" i="28"/>
  <c r="O180" i="29" s="1"/>
  <c r="O181" i="28"/>
  <c r="O181" i="29" s="1"/>
  <c r="O182" i="28"/>
  <c r="O182" i="29" s="1"/>
  <c r="O183" i="28"/>
  <c r="O183" i="29" s="1"/>
  <c r="O184" i="28"/>
  <c r="O184" i="29" s="1"/>
  <c r="O185" i="28"/>
  <c r="O185" i="29" s="1"/>
  <c r="O186" i="28"/>
  <c r="O186" i="29" s="1"/>
  <c r="O187" i="28"/>
  <c r="O187" i="29" s="1"/>
  <c r="O188" i="28"/>
  <c r="O188" i="29" s="1"/>
  <c r="O189" i="28"/>
  <c r="O189" i="29" s="1"/>
  <c r="O190" i="28"/>
  <c r="O190" i="29" s="1"/>
  <c r="O191" i="28"/>
  <c r="O191" i="29" s="1"/>
  <c r="O192" i="28"/>
  <c r="O192" i="29" s="1"/>
  <c r="O193" i="28"/>
  <c r="O193" i="29" s="1"/>
  <c r="O194" i="28"/>
  <c r="O194" i="29" s="1"/>
  <c r="O195" i="28"/>
  <c r="O195" i="29" s="1"/>
  <c r="O196" i="28"/>
  <c r="O196" i="29" s="1"/>
  <c r="O197" i="28"/>
  <c r="O197" i="29" s="1"/>
  <c r="O198" i="28"/>
  <c r="O198" i="29" s="1"/>
  <c r="O199" i="28"/>
  <c r="O199" i="29" s="1"/>
  <c r="O200" i="28"/>
  <c r="O200" i="29" s="1"/>
  <c r="O201" i="28"/>
  <c r="O201" i="29" s="1"/>
  <c r="O202" i="28"/>
  <c r="O202" i="29" s="1"/>
  <c r="O203" i="28"/>
  <c r="O203" i="29" s="1"/>
  <c r="O204" i="28"/>
  <c r="O204" i="29" s="1"/>
  <c r="O205" i="28"/>
  <c r="O205" i="29" s="1"/>
  <c r="O206" i="28"/>
  <c r="O206" i="29" s="1"/>
  <c r="O207" i="28"/>
  <c r="O207" i="29" s="1"/>
  <c r="O208" i="28"/>
  <c r="O208" i="29" s="1"/>
  <c r="O209" i="28"/>
  <c r="O209" i="29" s="1"/>
  <c r="O210" i="28"/>
  <c r="O210" i="29" s="1"/>
  <c r="O211" i="28"/>
  <c r="O211" i="29" s="1"/>
  <c r="O212" i="28"/>
  <c r="O212" i="29" s="1"/>
  <c r="O213" i="28"/>
  <c r="O213" i="29" s="1"/>
  <c r="O214" i="28"/>
  <c r="O214" i="29" s="1"/>
  <c r="O215" i="28"/>
  <c r="O215" i="29" s="1"/>
  <c r="O216" i="28"/>
  <c r="O216" i="29" s="1"/>
  <c r="O217" i="28"/>
  <c r="O217" i="29" s="1"/>
  <c r="O218" i="28"/>
  <c r="O218" i="29" s="1"/>
  <c r="O219" i="28"/>
  <c r="O219" i="29" s="1"/>
  <c r="O220" i="28"/>
  <c r="O220" i="29" s="1"/>
  <c r="O221" i="28"/>
  <c r="O221" i="29" s="1"/>
  <c r="O222" i="28"/>
  <c r="O222" i="29" s="1"/>
  <c r="O223" i="28"/>
  <c r="O223" i="29" s="1"/>
  <c r="O224" i="28"/>
  <c r="O224" i="29" s="1"/>
  <c r="O225" i="28"/>
  <c r="O225" i="29" s="1"/>
  <c r="O226" i="28"/>
  <c r="O226" i="29" s="1"/>
  <c r="O227" i="28"/>
  <c r="O227" i="29" s="1"/>
  <c r="O228" i="28"/>
  <c r="O228" i="29" s="1"/>
  <c r="O229" i="28"/>
  <c r="O229" i="29" s="1"/>
  <c r="O230" i="28"/>
  <c r="O230" i="29" s="1"/>
  <c r="O231" i="28"/>
  <c r="O231" i="29" s="1"/>
  <c r="O232" i="28"/>
  <c r="O232" i="29" s="1"/>
  <c r="O233" i="28"/>
  <c r="O233" i="29" s="1"/>
  <c r="O234" i="28"/>
  <c r="O234" i="29" s="1"/>
  <c r="O235" i="28"/>
  <c r="O235" i="29" s="1"/>
  <c r="O236" i="28"/>
  <c r="O236" i="29" s="1"/>
  <c r="O237" i="28"/>
  <c r="O237" i="29" s="1"/>
  <c r="O238" i="28"/>
  <c r="O238" i="29" s="1"/>
  <c r="O239" i="28"/>
  <c r="O239" i="29" s="1"/>
  <c r="O240" i="28"/>
  <c r="O240" i="29" s="1"/>
  <c r="O241" i="28"/>
  <c r="O241" i="29" s="1"/>
  <c r="O242" i="28"/>
  <c r="O242" i="29" s="1"/>
  <c r="O243" i="28"/>
  <c r="O243" i="29" s="1"/>
  <c r="O244" i="28"/>
  <c r="O244" i="29" s="1"/>
  <c r="O245" i="28"/>
  <c r="O245" i="29" s="1"/>
  <c r="O246" i="28"/>
  <c r="O246" i="29" s="1"/>
  <c r="O247" i="28"/>
  <c r="O247" i="29" s="1"/>
  <c r="O248" i="28"/>
  <c r="O248" i="29" s="1"/>
  <c r="O249" i="28"/>
  <c r="O249" i="29" s="1"/>
  <c r="O250" i="28"/>
  <c r="O250" i="29" s="1"/>
  <c r="O251" i="28"/>
  <c r="O251" i="29" s="1"/>
  <c r="O252" i="28"/>
  <c r="O252" i="29" s="1"/>
  <c r="O253" i="28"/>
  <c r="O253" i="29" s="1"/>
  <c r="O254" i="28"/>
  <c r="O254" i="29" s="1"/>
  <c r="O255" i="28"/>
  <c r="O255" i="29" s="1"/>
  <c r="O256" i="28"/>
  <c r="O256" i="29" s="1"/>
  <c r="O257" i="28"/>
  <c r="O257" i="29" s="1"/>
  <c r="O258" i="28"/>
  <c r="O258" i="29" s="1"/>
  <c r="O259" i="28"/>
  <c r="O259" i="29" s="1"/>
  <c r="O260" i="28"/>
  <c r="O260" i="29" s="1"/>
  <c r="O261" i="28"/>
  <c r="O261" i="29" s="1"/>
  <c r="O262" i="28"/>
  <c r="O262" i="29" s="1"/>
  <c r="O263" i="28"/>
  <c r="O263" i="29" s="1"/>
  <c r="O264" i="28"/>
  <c r="O264" i="29" s="1"/>
  <c r="O265" i="28"/>
  <c r="O265" i="29" s="1"/>
  <c r="O266" i="28"/>
  <c r="O266" i="29" s="1"/>
  <c r="O267" i="28"/>
  <c r="O267" i="29" s="1"/>
  <c r="O268" i="28"/>
  <c r="O268" i="29" s="1"/>
  <c r="O269" i="28"/>
  <c r="O269" i="29" s="1"/>
  <c r="O270" i="28"/>
  <c r="O270" i="29" s="1"/>
  <c r="O271" i="28"/>
  <c r="O271" i="29" s="1"/>
  <c r="O272" i="28"/>
  <c r="O272" i="29" s="1"/>
  <c r="O273" i="28"/>
  <c r="O273" i="29" s="1"/>
  <c r="O274" i="28"/>
  <c r="O274" i="29" s="1"/>
  <c r="O275" i="28"/>
  <c r="O275" i="29" s="1"/>
  <c r="O276" i="28"/>
  <c r="O276" i="29" s="1"/>
  <c r="O277" i="28"/>
  <c r="O277" i="29" s="1"/>
  <c r="O278" i="28"/>
  <c r="O278" i="29" s="1"/>
  <c r="O279" i="28"/>
  <c r="O279" i="29" s="1"/>
  <c r="O280" i="28"/>
  <c r="O280" i="29" s="1"/>
  <c r="O281" i="28"/>
  <c r="O281" i="29" s="1"/>
  <c r="O282" i="28"/>
  <c r="O282" i="29" s="1"/>
  <c r="O283" i="28"/>
  <c r="O283" i="29" s="1"/>
  <c r="O284" i="28"/>
  <c r="O284" i="29" s="1"/>
  <c r="O285" i="28"/>
  <c r="O285" i="29" s="1"/>
  <c r="O286" i="28"/>
  <c r="O286" i="29" s="1"/>
  <c r="O287" i="28"/>
  <c r="O287" i="29" s="1"/>
  <c r="O288" i="28"/>
  <c r="O288" i="29" s="1"/>
  <c r="O289" i="28"/>
  <c r="O289" i="29" s="1"/>
  <c r="O290" i="28"/>
  <c r="O290" i="29" s="1"/>
  <c r="O291" i="28"/>
  <c r="O291" i="29" s="1"/>
  <c r="O292" i="28"/>
  <c r="O292" i="29" s="1"/>
  <c r="O293" i="28"/>
  <c r="O293" i="29" s="1"/>
  <c r="O294" i="28"/>
  <c r="O294" i="29" s="1"/>
  <c r="O295" i="28"/>
  <c r="O295" i="29" s="1"/>
  <c r="O296" i="28"/>
  <c r="O296" i="29" s="1"/>
  <c r="O297" i="28"/>
  <c r="O297" i="29" s="1"/>
  <c r="O298" i="28"/>
  <c r="O298" i="29" s="1"/>
  <c r="O299" i="28"/>
  <c r="O299" i="29" s="1"/>
  <c r="O300" i="28"/>
  <c r="O300" i="29" s="1"/>
  <c r="O301" i="28"/>
  <c r="O301" i="29" s="1"/>
  <c r="O302" i="28"/>
  <c r="O302" i="29" s="1"/>
  <c r="O303" i="28"/>
  <c r="O303" i="29" s="1"/>
  <c r="O304" i="28"/>
  <c r="O304" i="29" s="1"/>
  <c r="O305" i="28"/>
  <c r="O305" i="29" s="1"/>
  <c r="O306" i="28"/>
  <c r="O306" i="29" s="1"/>
  <c r="O307" i="28"/>
  <c r="O307" i="29" s="1"/>
  <c r="O308" i="28"/>
  <c r="O308" i="29" s="1"/>
  <c r="O309" i="28"/>
  <c r="O309" i="29" s="1"/>
  <c r="O310" i="28"/>
  <c r="O310" i="29" s="1"/>
  <c r="O311" i="28"/>
  <c r="O311" i="29" s="1"/>
  <c r="O312" i="28"/>
  <c r="O312" i="29" s="1"/>
  <c r="O313" i="28"/>
  <c r="O313" i="29" s="1"/>
  <c r="O314" i="28"/>
  <c r="O314" i="29" s="1"/>
  <c r="O315" i="28"/>
  <c r="O315" i="29" s="1"/>
  <c r="O316" i="28"/>
  <c r="O316" i="29" s="1"/>
  <c r="O317" i="28"/>
  <c r="O317" i="29" s="1"/>
  <c r="O318" i="28"/>
  <c r="O318" i="29" s="1"/>
  <c r="O319" i="28"/>
  <c r="O319" i="29" s="1"/>
  <c r="O320" i="28"/>
  <c r="O320" i="29" s="1"/>
  <c r="O321" i="28"/>
  <c r="O321" i="29" s="1"/>
  <c r="O322" i="28"/>
  <c r="O322" i="29" s="1"/>
  <c r="O323" i="28"/>
  <c r="O323" i="29" s="1"/>
  <c r="O324" i="28"/>
  <c r="O324" i="29" s="1"/>
  <c r="O325" i="28"/>
  <c r="O325" i="29" s="1"/>
  <c r="O326" i="28"/>
  <c r="O326" i="29" s="1"/>
  <c r="O327" i="28"/>
  <c r="O327" i="29" s="1"/>
  <c r="O328" i="28"/>
  <c r="O328" i="29" s="1"/>
  <c r="O329" i="28"/>
  <c r="O329" i="29" s="1"/>
  <c r="O330" i="28"/>
  <c r="O330" i="29" s="1"/>
  <c r="O331" i="28"/>
  <c r="O331" i="29" s="1"/>
  <c r="O332" i="28"/>
  <c r="O332" i="29" s="1"/>
  <c r="O333" i="28"/>
  <c r="O333" i="29" s="1"/>
  <c r="O334" i="28"/>
  <c r="O334" i="29" s="1"/>
  <c r="O335" i="28"/>
  <c r="O335" i="29" s="1"/>
  <c r="O336" i="28"/>
  <c r="O336" i="29" s="1"/>
  <c r="O337" i="28"/>
  <c r="O337" i="29" s="1"/>
  <c r="O338" i="28"/>
  <c r="O338" i="29" s="1"/>
  <c r="O339" i="28"/>
  <c r="O339" i="29" s="1"/>
  <c r="O340" i="28"/>
  <c r="O340" i="29" s="1"/>
  <c r="O341" i="28"/>
  <c r="O341" i="29" s="1"/>
  <c r="O342" i="28"/>
  <c r="O342" i="29" s="1"/>
  <c r="O343" i="28"/>
  <c r="O343" i="29" s="1"/>
  <c r="O344" i="28"/>
  <c r="O344" i="29" s="1"/>
  <c r="O345" i="28"/>
  <c r="O345" i="29" s="1"/>
  <c r="O346" i="28"/>
  <c r="O346" i="29" s="1"/>
  <c r="O347" i="28"/>
  <c r="O347" i="29" s="1"/>
  <c r="O348" i="28"/>
  <c r="O348" i="29" s="1"/>
  <c r="O349" i="28"/>
  <c r="O349" i="29" s="1"/>
  <c r="O350" i="28"/>
  <c r="O350" i="29" s="1"/>
  <c r="O351" i="28"/>
  <c r="O351" i="29" s="1"/>
  <c r="O352" i="28"/>
  <c r="O352" i="29" s="1"/>
  <c r="O353" i="28"/>
  <c r="O353" i="29" s="1"/>
  <c r="O354" i="28"/>
  <c r="O354" i="29" s="1"/>
  <c r="O355" i="28"/>
  <c r="O355" i="29" s="1"/>
  <c r="O356" i="28"/>
  <c r="O356" i="29" s="1"/>
  <c r="O357" i="28"/>
  <c r="O357" i="29" s="1"/>
  <c r="O358" i="28"/>
  <c r="O358" i="29" s="1"/>
  <c r="O359" i="28"/>
  <c r="O359" i="29" s="1"/>
  <c r="O360" i="28"/>
  <c r="O360" i="29" s="1"/>
  <c r="O361" i="28"/>
  <c r="O361" i="29" s="1"/>
  <c r="O362" i="28"/>
  <c r="O362" i="29" s="1"/>
  <c r="O363" i="28"/>
  <c r="O363" i="29" s="1"/>
  <c r="O364" i="28"/>
  <c r="O364" i="29" s="1"/>
  <c r="O365" i="28"/>
  <c r="O365" i="29" s="1"/>
  <c r="O366" i="28"/>
  <c r="O366" i="29" s="1"/>
  <c r="O367" i="28"/>
  <c r="O367" i="29" s="1"/>
  <c r="O368" i="28"/>
  <c r="O368" i="29" s="1"/>
  <c r="O369" i="28"/>
  <c r="O369" i="29" s="1"/>
  <c r="O370" i="28"/>
  <c r="O370" i="29" s="1"/>
  <c r="O371" i="28"/>
  <c r="O371" i="29" s="1"/>
  <c r="O372" i="28"/>
  <c r="O372" i="29" s="1"/>
  <c r="O373" i="28"/>
  <c r="O373" i="29" s="1"/>
  <c r="O374" i="28"/>
  <c r="O374" i="29" s="1"/>
  <c r="O375" i="28"/>
  <c r="O375" i="29" s="1"/>
  <c r="O376" i="28"/>
  <c r="O376" i="29" s="1"/>
  <c r="O377" i="28"/>
  <c r="O377" i="29" s="1"/>
  <c r="O378" i="28"/>
  <c r="O378" i="29" s="1"/>
  <c r="O379" i="28"/>
  <c r="O379" i="29" s="1"/>
  <c r="O380" i="28"/>
  <c r="O380" i="29" s="1"/>
  <c r="O381" i="28"/>
  <c r="O381" i="29" s="1"/>
  <c r="O382" i="28"/>
  <c r="O382" i="29" s="1"/>
  <c r="O2" i="28"/>
  <c r="O2" i="29" s="1"/>
  <c r="N3" i="28"/>
  <c r="N4" i="28"/>
  <c r="N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N41" i="28"/>
  <c r="N42" i="28"/>
  <c r="N43" i="28"/>
  <c r="N44" i="28"/>
  <c r="N45" i="28"/>
  <c r="N46" i="28"/>
  <c r="N47" i="28"/>
  <c r="N48" i="28"/>
  <c r="N49" i="28"/>
  <c r="N50" i="28"/>
  <c r="N51" i="28"/>
  <c r="N52" i="28"/>
  <c r="N53" i="28"/>
  <c r="N54" i="28"/>
  <c r="N55" i="28"/>
  <c r="N56" i="28"/>
  <c r="N57" i="28"/>
  <c r="N58" i="28"/>
  <c r="N59" i="28"/>
  <c r="N60" i="28"/>
  <c r="N61" i="28"/>
  <c r="N62" i="28"/>
  <c r="N63" i="28"/>
  <c r="N64" i="28"/>
  <c r="N65" i="28"/>
  <c r="N66" i="28"/>
  <c r="N67" i="28"/>
  <c r="N68" i="28"/>
  <c r="N69" i="28"/>
  <c r="N70" i="28"/>
  <c r="N71" i="28"/>
  <c r="N72" i="28"/>
  <c r="N73" i="28"/>
  <c r="N74" i="28"/>
  <c r="N75" i="28"/>
  <c r="N76" i="28"/>
  <c r="N77" i="28"/>
  <c r="N78" i="28"/>
  <c r="N79" i="28"/>
  <c r="N80" i="28"/>
  <c r="N81" i="28"/>
  <c r="N82" i="28"/>
  <c r="N83" i="28"/>
  <c r="N84" i="28"/>
  <c r="N85" i="28"/>
  <c r="N86" i="28"/>
  <c r="N87" i="28"/>
  <c r="N88" i="28"/>
  <c r="N89" i="28"/>
  <c r="N90" i="28"/>
  <c r="N91" i="28"/>
  <c r="N92" i="28"/>
  <c r="N93" i="28"/>
  <c r="N94" i="28"/>
  <c r="N95" i="28"/>
  <c r="N96" i="28"/>
  <c r="N97" i="28"/>
  <c r="N98" i="28"/>
  <c r="N99" i="28"/>
  <c r="N100" i="28"/>
  <c r="N101" i="28"/>
  <c r="N102" i="28"/>
  <c r="N103" i="28"/>
  <c r="N104" i="28"/>
  <c r="N105" i="28"/>
  <c r="N106" i="28"/>
  <c r="N107" i="28"/>
  <c r="N108" i="28"/>
  <c r="N109" i="28"/>
  <c r="N110" i="28"/>
  <c r="N111" i="28"/>
  <c r="N112" i="28"/>
  <c r="N113" i="28"/>
  <c r="N114" i="28"/>
  <c r="N115" i="28"/>
  <c r="N116" i="28"/>
  <c r="N117" i="28"/>
  <c r="N118" i="28"/>
  <c r="N119" i="28"/>
  <c r="N120" i="28"/>
  <c r="N121" i="28"/>
  <c r="N122" i="28"/>
  <c r="N123" i="28"/>
  <c r="N124" i="28"/>
  <c r="N125" i="28"/>
  <c r="N126" i="28"/>
  <c r="N127" i="28"/>
  <c r="N128" i="28"/>
  <c r="N129" i="28"/>
  <c r="N130" i="28"/>
  <c r="N131" i="28"/>
  <c r="N132" i="28"/>
  <c r="N133" i="28"/>
  <c r="N134" i="28"/>
  <c r="N135" i="28"/>
  <c r="N136" i="28"/>
  <c r="N137" i="28"/>
  <c r="N138" i="28"/>
  <c r="N139" i="28"/>
  <c r="N140" i="28"/>
  <c r="N141" i="28"/>
  <c r="N142" i="28"/>
  <c r="N143" i="28"/>
  <c r="N144" i="28"/>
  <c r="N145" i="28"/>
  <c r="N146" i="28"/>
  <c r="N147" i="28"/>
  <c r="N148" i="28"/>
  <c r="N149" i="28"/>
  <c r="N150" i="28"/>
  <c r="N151" i="28"/>
  <c r="N152" i="28"/>
  <c r="N153" i="28"/>
  <c r="N154" i="28"/>
  <c r="N155" i="28"/>
  <c r="N156" i="28"/>
  <c r="N157" i="28"/>
  <c r="N158" i="28"/>
  <c r="N159" i="28"/>
  <c r="N160" i="28"/>
  <c r="N161" i="28"/>
  <c r="N162" i="28"/>
  <c r="N163" i="28"/>
  <c r="N164" i="28"/>
  <c r="N165" i="28"/>
  <c r="N166" i="28"/>
  <c r="N167" i="28"/>
  <c r="N168" i="28"/>
  <c r="N169" i="28"/>
  <c r="N170" i="28"/>
  <c r="N171" i="28"/>
  <c r="N172" i="28"/>
  <c r="N173" i="28"/>
  <c r="N174" i="28"/>
  <c r="N175" i="28"/>
  <c r="N176" i="28"/>
  <c r="N177" i="28"/>
  <c r="N178" i="28"/>
  <c r="N179" i="28"/>
  <c r="N180" i="28"/>
  <c r="N181" i="28"/>
  <c r="N182" i="28"/>
  <c r="N183" i="28"/>
  <c r="N184" i="28"/>
  <c r="N185" i="28"/>
  <c r="N186" i="28"/>
  <c r="N187" i="28"/>
  <c r="N188" i="28"/>
  <c r="N189" i="28"/>
  <c r="N190" i="28"/>
  <c r="N191" i="28"/>
  <c r="N192" i="28"/>
  <c r="N193" i="28"/>
  <c r="N194" i="28"/>
  <c r="N195" i="28"/>
  <c r="N196" i="28"/>
  <c r="N197" i="28"/>
  <c r="N198" i="28"/>
  <c r="N199" i="28"/>
  <c r="N200" i="28"/>
  <c r="N201" i="28"/>
  <c r="N202" i="28"/>
  <c r="N203" i="28"/>
  <c r="N204" i="28"/>
  <c r="N205" i="28"/>
  <c r="N206" i="28"/>
  <c r="N207" i="28"/>
  <c r="N208" i="28"/>
  <c r="N209" i="28"/>
  <c r="N210" i="28"/>
  <c r="N211" i="28"/>
  <c r="N212" i="28"/>
  <c r="N213" i="28"/>
  <c r="N214" i="28"/>
  <c r="N215" i="28"/>
  <c r="N216" i="28"/>
  <c r="N217" i="28"/>
  <c r="N218" i="28"/>
  <c r="N219" i="28"/>
  <c r="N220" i="28"/>
  <c r="N221" i="28"/>
  <c r="N222" i="28"/>
  <c r="N223" i="28"/>
  <c r="N224" i="28"/>
  <c r="N225" i="28"/>
  <c r="N226" i="28"/>
  <c r="N227" i="28"/>
  <c r="N228" i="28"/>
  <c r="N229" i="28"/>
  <c r="N230" i="28"/>
  <c r="N231" i="28"/>
  <c r="N232" i="28"/>
  <c r="N233" i="28"/>
  <c r="N234" i="28"/>
  <c r="N235" i="28"/>
  <c r="N236" i="28"/>
  <c r="N237" i="28"/>
  <c r="N238" i="28"/>
  <c r="N239" i="28"/>
  <c r="N240" i="28"/>
  <c r="N241" i="28"/>
  <c r="N242" i="28"/>
  <c r="N243" i="28"/>
  <c r="N244" i="28"/>
  <c r="N245" i="28"/>
  <c r="N246" i="28"/>
  <c r="N247" i="28"/>
  <c r="N248" i="28"/>
  <c r="N249" i="28"/>
  <c r="N250" i="28"/>
  <c r="N251" i="28"/>
  <c r="N252" i="28"/>
  <c r="N253" i="28"/>
  <c r="N254" i="28"/>
  <c r="N255" i="28"/>
  <c r="N256" i="28"/>
  <c r="N257" i="28"/>
  <c r="N258" i="28"/>
  <c r="N259" i="28"/>
  <c r="N260" i="28"/>
  <c r="N261" i="28"/>
  <c r="N262" i="28"/>
  <c r="N263" i="28"/>
  <c r="N264" i="28"/>
  <c r="N265" i="28"/>
  <c r="N266" i="28"/>
  <c r="N267" i="28"/>
  <c r="N268" i="28"/>
  <c r="N269" i="28"/>
  <c r="N270" i="28"/>
  <c r="N271" i="28"/>
  <c r="N272" i="28"/>
  <c r="N273" i="28"/>
  <c r="N274" i="28"/>
  <c r="N275" i="28"/>
  <c r="N276" i="28"/>
  <c r="N277" i="28"/>
  <c r="N278" i="28"/>
  <c r="N279" i="28"/>
  <c r="N280" i="28"/>
  <c r="N281" i="28"/>
  <c r="N282" i="28"/>
  <c r="N283" i="28"/>
  <c r="N284" i="28"/>
  <c r="N285" i="28"/>
  <c r="N286" i="28"/>
  <c r="N287" i="28"/>
  <c r="N288" i="28"/>
  <c r="N289" i="28"/>
  <c r="N290" i="28"/>
  <c r="N291" i="28"/>
  <c r="N292" i="28"/>
  <c r="N293" i="28"/>
  <c r="N294" i="28"/>
  <c r="N295" i="28"/>
  <c r="N296" i="28"/>
  <c r="N297" i="28"/>
  <c r="N298" i="28"/>
  <c r="N299" i="28"/>
  <c r="N300" i="28"/>
  <c r="N301" i="28"/>
  <c r="N302" i="28"/>
  <c r="N303" i="28"/>
  <c r="N304" i="28"/>
  <c r="N305" i="28"/>
  <c r="N306" i="28"/>
  <c r="N307" i="28"/>
  <c r="N308" i="28"/>
  <c r="N309" i="28"/>
  <c r="N310" i="28"/>
  <c r="N311" i="28"/>
  <c r="N312" i="28"/>
  <c r="N313" i="28"/>
  <c r="N314" i="28"/>
  <c r="N315" i="28"/>
  <c r="N316" i="28"/>
  <c r="N317" i="28"/>
  <c r="N318" i="28"/>
  <c r="N319" i="28"/>
  <c r="N320" i="28"/>
  <c r="N321" i="28"/>
  <c r="N322" i="28"/>
  <c r="N323" i="28"/>
  <c r="N324" i="28"/>
  <c r="N325" i="28"/>
  <c r="N326" i="28"/>
  <c r="N327" i="28"/>
  <c r="N328" i="28"/>
  <c r="N329" i="28"/>
  <c r="N330" i="28"/>
  <c r="N331" i="28"/>
  <c r="N332" i="28"/>
  <c r="N333" i="28"/>
  <c r="N334" i="28"/>
  <c r="N335" i="28"/>
  <c r="N336" i="28"/>
  <c r="N337" i="28"/>
  <c r="N338" i="28"/>
  <c r="N339" i="28"/>
  <c r="N340" i="28"/>
  <c r="N341" i="28"/>
  <c r="N342" i="28"/>
  <c r="N343" i="28"/>
  <c r="N344" i="28"/>
  <c r="N345" i="28"/>
  <c r="N346" i="28"/>
  <c r="N347" i="28"/>
  <c r="N348" i="28"/>
  <c r="N349" i="28"/>
  <c r="N350" i="28"/>
  <c r="N351" i="28"/>
  <c r="N352" i="28"/>
  <c r="N353" i="28"/>
  <c r="N354" i="28"/>
  <c r="N355" i="28"/>
  <c r="N356" i="28"/>
  <c r="N357" i="28"/>
  <c r="N358" i="28"/>
  <c r="N359" i="28"/>
  <c r="N360" i="28"/>
  <c r="N361" i="28"/>
  <c r="N362" i="28"/>
  <c r="N363" i="28"/>
  <c r="N364" i="28"/>
  <c r="N365" i="28"/>
  <c r="N366" i="28"/>
  <c r="N367" i="28"/>
  <c r="N368" i="28"/>
  <c r="N369" i="28"/>
  <c r="N370" i="28"/>
  <c r="N371" i="28"/>
  <c r="N372" i="28"/>
  <c r="N373" i="28"/>
  <c r="N374" i="28"/>
  <c r="N375" i="28"/>
  <c r="N376" i="28"/>
  <c r="N377" i="28"/>
  <c r="N378" i="28"/>
  <c r="N379" i="28"/>
  <c r="N380" i="28"/>
  <c r="N381" i="28"/>
  <c r="N382" i="28"/>
  <c r="N2" i="28"/>
  <c r="L3" i="28"/>
  <c r="L3" i="29" s="1"/>
  <c r="L4" i="28"/>
  <c r="L4" i="29" s="1"/>
  <c r="L5" i="28"/>
  <c r="L5" i="29" s="1"/>
  <c r="L6" i="28"/>
  <c r="L6" i="29" s="1"/>
  <c r="L7" i="28"/>
  <c r="L7" i="29" s="1"/>
  <c r="L8" i="28"/>
  <c r="L8" i="29" s="1"/>
  <c r="L9" i="28"/>
  <c r="L9" i="29" s="1"/>
  <c r="L10" i="28"/>
  <c r="L10" i="29" s="1"/>
  <c r="L11" i="28"/>
  <c r="L11" i="29" s="1"/>
  <c r="L12" i="28"/>
  <c r="L12" i="29" s="1"/>
  <c r="L13" i="28"/>
  <c r="L13" i="29" s="1"/>
  <c r="L14" i="28"/>
  <c r="L14" i="29" s="1"/>
  <c r="L15" i="28"/>
  <c r="L15" i="29" s="1"/>
  <c r="L16" i="28"/>
  <c r="L16" i="29" s="1"/>
  <c r="L17" i="28"/>
  <c r="L17" i="29" s="1"/>
  <c r="L18" i="28"/>
  <c r="L18" i="29" s="1"/>
  <c r="L19" i="28"/>
  <c r="L19" i="29" s="1"/>
  <c r="L20" i="28"/>
  <c r="L20" i="29" s="1"/>
  <c r="L21" i="28"/>
  <c r="L21" i="29" s="1"/>
  <c r="L22" i="28"/>
  <c r="L22" i="29" s="1"/>
  <c r="L23" i="28"/>
  <c r="L23" i="29" s="1"/>
  <c r="L24" i="28"/>
  <c r="L24" i="29" s="1"/>
  <c r="L25" i="28"/>
  <c r="L25" i="29" s="1"/>
  <c r="L26" i="28"/>
  <c r="L26" i="29" s="1"/>
  <c r="L27" i="28"/>
  <c r="L27" i="29" s="1"/>
  <c r="L28" i="28"/>
  <c r="L28" i="29" s="1"/>
  <c r="L29" i="28"/>
  <c r="L29" i="29" s="1"/>
  <c r="L30" i="28"/>
  <c r="L30" i="29" s="1"/>
  <c r="L31" i="28"/>
  <c r="L31" i="29" s="1"/>
  <c r="L32" i="28"/>
  <c r="L32" i="29" s="1"/>
  <c r="L33" i="28"/>
  <c r="L33" i="29" s="1"/>
  <c r="L34" i="28"/>
  <c r="L34" i="29" s="1"/>
  <c r="L35" i="28"/>
  <c r="L35" i="29" s="1"/>
  <c r="L36" i="28"/>
  <c r="L36" i="29" s="1"/>
  <c r="L37" i="28"/>
  <c r="L37" i="29" s="1"/>
  <c r="L38" i="28"/>
  <c r="L38" i="29" s="1"/>
  <c r="L39" i="28"/>
  <c r="L39" i="29" s="1"/>
  <c r="L40" i="28"/>
  <c r="L40" i="29" s="1"/>
  <c r="L41" i="28"/>
  <c r="L41" i="29" s="1"/>
  <c r="L42" i="28"/>
  <c r="L42" i="29" s="1"/>
  <c r="L43" i="28"/>
  <c r="L43" i="29" s="1"/>
  <c r="L44" i="28"/>
  <c r="L44" i="29" s="1"/>
  <c r="L45" i="28"/>
  <c r="L45" i="29" s="1"/>
  <c r="L46" i="28"/>
  <c r="L46" i="29" s="1"/>
  <c r="L47" i="28"/>
  <c r="L47" i="29" s="1"/>
  <c r="L48" i="28"/>
  <c r="L48" i="29" s="1"/>
  <c r="L49" i="28"/>
  <c r="L49" i="29" s="1"/>
  <c r="L50" i="28"/>
  <c r="L50" i="29" s="1"/>
  <c r="L51" i="28"/>
  <c r="L51" i="29" s="1"/>
  <c r="L52" i="28"/>
  <c r="L52" i="29" s="1"/>
  <c r="L53" i="28"/>
  <c r="L53" i="29" s="1"/>
  <c r="L54" i="28"/>
  <c r="L54" i="29" s="1"/>
  <c r="L55" i="28"/>
  <c r="L55" i="29" s="1"/>
  <c r="L56" i="28"/>
  <c r="L56" i="29" s="1"/>
  <c r="L57" i="28"/>
  <c r="L57" i="29" s="1"/>
  <c r="L58" i="28"/>
  <c r="L58" i="29" s="1"/>
  <c r="L59" i="28"/>
  <c r="L59" i="29" s="1"/>
  <c r="L60" i="28"/>
  <c r="L60" i="29" s="1"/>
  <c r="L61" i="28"/>
  <c r="L61" i="29" s="1"/>
  <c r="L62" i="28"/>
  <c r="L62" i="29" s="1"/>
  <c r="L63" i="28"/>
  <c r="L63" i="29" s="1"/>
  <c r="L64" i="28"/>
  <c r="L64" i="29" s="1"/>
  <c r="L65" i="28"/>
  <c r="L65" i="29" s="1"/>
  <c r="L66" i="28"/>
  <c r="L66" i="29" s="1"/>
  <c r="L67" i="28"/>
  <c r="L67" i="29" s="1"/>
  <c r="L68" i="28"/>
  <c r="L68" i="29" s="1"/>
  <c r="L69" i="28"/>
  <c r="L69" i="29" s="1"/>
  <c r="L70" i="28"/>
  <c r="L70" i="29" s="1"/>
  <c r="L71" i="28"/>
  <c r="L71" i="29" s="1"/>
  <c r="L72" i="28"/>
  <c r="L72" i="29" s="1"/>
  <c r="L73" i="28"/>
  <c r="L73" i="29" s="1"/>
  <c r="L74" i="28"/>
  <c r="L74" i="29" s="1"/>
  <c r="L75" i="28"/>
  <c r="L75" i="29" s="1"/>
  <c r="L76" i="28"/>
  <c r="L76" i="29" s="1"/>
  <c r="L77" i="28"/>
  <c r="L77" i="29" s="1"/>
  <c r="L78" i="28"/>
  <c r="L78" i="29" s="1"/>
  <c r="L79" i="28"/>
  <c r="L79" i="29" s="1"/>
  <c r="L80" i="28"/>
  <c r="L80" i="29" s="1"/>
  <c r="L81" i="28"/>
  <c r="L81" i="29" s="1"/>
  <c r="L82" i="28"/>
  <c r="L82" i="29" s="1"/>
  <c r="L83" i="28"/>
  <c r="L83" i="29" s="1"/>
  <c r="L84" i="28"/>
  <c r="L84" i="29" s="1"/>
  <c r="L85" i="28"/>
  <c r="L85" i="29" s="1"/>
  <c r="L86" i="28"/>
  <c r="L86" i="29" s="1"/>
  <c r="L87" i="28"/>
  <c r="L87" i="29" s="1"/>
  <c r="L88" i="28"/>
  <c r="L88" i="29" s="1"/>
  <c r="L89" i="28"/>
  <c r="L89" i="29" s="1"/>
  <c r="L90" i="28"/>
  <c r="L90" i="29" s="1"/>
  <c r="L91" i="28"/>
  <c r="L91" i="29" s="1"/>
  <c r="L92" i="28"/>
  <c r="L92" i="29" s="1"/>
  <c r="L93" i="28"/>
  <c r="L93" i="29" s="1"/>
  <c r="L94" i="28"/>
  <c r="L94" i="29" s="1"/>
  <c r="L95" i="28"/>
  <c r="L95" i="29" s="1"/>
  <c r="L96" i="28"/>
  <c r="L96" i="29" s="1"/>
  <c r="L97" i="28"/>
  <c r="L97" i="29" s="1"/>
  <c r="L98" i="28"/>
  <c r="L98" i="29" s="1"/>
  <c r="L99" i="28"/>
  <c r="L99" i="29" s="1"/>
  <c r="L100" i="28"/>
  <c r="L100" i="29" s="1"/>
  <c r="L101" i="28"/>
  <c r="L101" i="29" s="1"/>
  <c r="L102" i="28"/>
  <c r="L102" i="29" s="1"/>
  <c r="L103" i="28"/>
  <c r="L103" i="29" s="1"/>
  <c r="L104" i="28"/>
  <c r="L104" i="29" s="1"/>
  <c r="L105" i="28"/>
  <c r="L105" i="29" s="1"/>
  <c r="L106" i="28"/>
  <c r="L106" i="29" s="1"/>
  <c r="L107" i="28"/>
  <c r="L107" i="29" s="1"/>
  <c r="L108" i="28"/>
  <c r="L108" i="29" s="1"/>
  <c r="L109" i="28"/>
  <c r="L109" i="29" s="1"/>
  <c r="L110" i="28"/>
  <c r="L110" i="29" s="1"/>
  <c r="L111" i="28"/>
  <c r="L111" i="29" s="1"/>
  <c r="L112" i="28"/>
  <c r="L112" i="29" s="1"/>
  <c r="L113" i="28"/>
  <c r="L113" i="29" s="1"/>
  <c r="L114" i="28"/>
  <c r="L114" i="29" s="1"/>
  <c r="L115" i="28"/>
  <c r="L115" i="29" s="1"/>
  <c r="L116" i="28"/>
  <c r="L116" i="29" s="1"/>
  <c r="L117" i="28"/>
  <c r="L117" i="29" s="1"/>
  <c r="L118" i="28"/>
  <c r="L118" i="29" s="1"/>
  <c r="L119" i="28"/>
  <c r="L119" i="29" s="1"/>
  <c r="L120" i="28"/>
  <c r="L120" i="29" s="1"/>
  <c r="L121" i="28"/>
  <c r="L121" i="29" s="1"/>
  <c r="L122" i="28"/>
  <c r="L122" i="29" s="1"/>
  <c r="L123" i="28"/>
  <c r="L123" i="29" s="1"/>
  <c r="L124" i="28"/>
  <c r="L124" i="29" s="1"/>
  <c r="L125" i="28"/>
  <c r="L125" i="29" s="1"/>
  <c r="L126" i="28"/>
  <c r="L126" i="29" s="1"/>
  <c r="L127" i="28"/>
  <c r="L127" i="29" s="1"/>
  <c r="L128" i="28"/>
  <c r="L128" i="29" s="1"/>
  <c r="L129" i="28"/>
  <c r="L129" i="29" s="1"/>
  <c r="L130" i="28"/>
  <c r="L130" i="29" s="1"/>
  <c r="L131" i="28"/>
  <c r="L131" i="29" s="1"/>
  <c r="L132" i="28"/>
  <c r="L132" i="29" s="1"/>
  <c r="L133" i="28"/>
  <c r="L133" i="29" s="1"/>
  <c r="L134" i="28"/>
  <c r="L134" i="29" s="1"/>
  <c r="L135" i="28"/>
  <c r="L135" i="29" s="1"/>
  <c r="L136" i="28"/>
  <c r="L136" i="29" s="1"/>
  <c r="L137" i="28"/>
  <c r="L137" i="29" s="1"/>
  <c r="L138" i="28"/>
  <c r="L138" i="29" s="1"/>
  <c r="L139" i="28"/>
  <c r="L139" i="29" s="1"/>
  <c r="L140" i="28"/>
  <c r="L140" i="29" s="1"/>
  <c r="L141" i="28"/>
  <c r="L141" i="29" s="1"/>
  <c r="L142" i="28"/>
  <c r="L142" i="29" s="1"/>
  <c r="L143" i="28"/>
  <c r="L143" i="29" s="1"/>
  <c r="L144" i="28"/>
  <c r="L144" i="29" s="1"/>
  <c r="L145" i="28"/>
  <c r="L145" i="29" s="1"/>
  <c r="L146" i="28"/>
  <c r="L146" i="29" s="1"/>
  <c r="L147" i="28"/>
  <c r="L147" i="29" s="1"/>
  <c r="L148" i="28"/>
  <c r="L148" i="29" s="1"/>
  <c r="L149" i="28"/>
  <c r="L149" i="29" s="1"/>
  <c r="L150" i="28"/>
  <c r="L150" i="29" s="1"/>
  <c r="L151" i="28"/>
  <c r="L151" i="29" s="1"/>
  <c r="L152" i="28"/>
  <c r="L152" i="29" s="1"/>
  <c r="L153" i="28"/>
  <c r="L153" i="29" s="1"/>
  <c r="L154" i="28"/>
  <c r="L154" i="29" s="1"/>
  <c r="L155" i="28"/>
  <c r="L155" i="29" s="1"/>
  <c r="L156" i="28"/>
  <c r="L156" i="29" s="1"/>
  <c r="L157" i="28"/>
  <c r="L157" i="29" s="1"/>
  <c r="L158" i="28"/>
  <c r="L158" i="29" s="1"/>
  <c r="L159" i="28"/>
  <c r="L159" i="29" s="1"/>
  <c r="L160" i="28"/>
  <c r="L160" i="29" s="1"/>
  <c r="L161" i="28"/>
  <c r="L161" i="29" s="1"/>
  <c r="L162" i="28"/>
  <c r="L162" i="29" s="1"/>
  <c r="L163" i="28"/>
  <c r="L163" i="29" s="1"/>
  <c r="L164" i="28"/>
  <c r="L164" i="29" s="1"/>
  <c r="L165" i="28"/>
  <c r="L165" i="29" s="1"/>
  <c r="L166" i="28"/>
  <c r="L166" i="29" s="1"/>
  <c r="L167" i="28"/>
  <c r="L167" i="29" s="1"/>
  <c r="L168" i="28"/>
  <c r="L168" i="29" s="1"/>
  <c r="L169" i="28"/>
  <c r="L169" i="29" s="1"/>
  <c r="L170" i="28"/>
  <c r="L170" i="29" s="1"/>
  <c r="L171" i="28"/>
  <c r="L171" i="29" s="1"/>
  <c r="L172" i="28"/>
  <c r="L172" i="29" s="1"/>
  <c r="L173" i="28"/>
  <c r="L173" i="29" s="1"/>
  <c r="L174" i="28"/>
  <c r="L174" i="29" s="1"/>
  <c r="L175" i="28"/>
  <c r="L175" i="29" s="1"/>
  <c r="L176" i="28"/>
  <c r="L176" i="29" s="1"/>
  <c r="L177" i="28"/>
  <c r="L177" i="29" s="1"/>
  <c r="L178" i="28"/>
  <c r="L178" i="29" s="1"/>
  <c r="L179" i="28"/>
  <c r="L179" i="29" s="1"/>
  <c r="L180" i="28"/>
  <c r="L180" i="29" s="1"/>
  <c r="L181" i="28"/>
  <c r="L181" i="29" s="1"/>
  <c r="L182" i="28"/>
  <c r="L182" i="29" s="1"/>
  <c r="L183" i="28"/>
  <c r="L183" i="29" s="1"/>
  <c r="L184" i="28"/>
  <c r="L184" i="29" s="1"/>
  <c r="L185" i="28"/>
  <c r="L185" i="29" s="1"/>
  <c r="L186" i="28"/>
  <c r="L186" i="29" s="1"/>
  <c r="L187" i="28"/>
  <c r="L187" i="29" s="1"/>
  <c r="L188" i="28"/>
  <c r="L188" i="29" s="1"/>
  <c r="L189" i="28"/>
  <c r="L189" i="29" s="1"/>
  <c r="L190" i="28"/>
  <c r="L190" i="29" s="1"/>
  <c r="L191" i="28"/>
  <c r="L191" i="29" s="1"/>
  <c r="L192" i="28"/>
  <c r="L192" i="29" s="1"/>
  <c r="L193" i="28"/>
  <c r="L193" i="29" s="1"/>
  <c r="L194" i="28"/>
  <c r="L194" i="29" s="1"/>
  <c r="L195" i="28"/>
  <c r="L195" i="29" s="1"/>
  <c r="L196" i="28"/>
  <c r="L196" i="29" s="1"/>
  <c r="L197" i="28"/>
  <c r="L197" i="29" s="1"/>
  <c r="L198" i="28"/>
  <c r="L198" i="29" s="1"/>
  <c r="L199" i="28"/>
  <c r="L199" i="29" s="1"/>
  <c r="L200" i="28"/>
  <c r="L200" i="29" s="1"/>
  <c r="L201" i="28"/>
  <c r="L201" i="29" s="1"/>
  <c r="L202" i="28"/>
  <c r="L202" i="29" s="1"/>
  <c r="L203" i="28"/>
  <c r="L203" i="29" s="1"/>
  <c r="L204" i="28"/>
  <c r="L204" i="29" s="1"/>
  <c r="L205" i="28"/>
  <c r="L205" i="29" s="1"/>
  <c r="L206" i="28"/>
  <c r="L206" i="29" s="1"/>
  <c r="L207" i="28"/>
  <c r="L207" i="29" s="1"/>
  <c r="L208" i="28"/>
  <c r="L208" i="29" s="1"/>
  <c r="L209" i="28"/>
  <c r="L209" i="29" s="1"/>
  <c r="L210" i="28"/>
  <c r="L210" i="29" s="1"/>
  <c r="L211" i="28"/>
  <c r="L211" i="29" s="1"/>
  <c r="L212" i="28"/>
  <c r="L212" i="29" s="1"/>
  <c r="L213" i="28"/>
  <c r="L213" i="29" s="1"/>
  <c r="L214" i="28"/>
  <c r="L214" i="29" s="1"/>
  <c r="L215" i="28"/>
  <c r="L215" i="29" s="1"/>
  <c r="L216" i="28"/>
  <c r="L216" i="29" s="1"/>
  <c r="L217" i="28"/>
  <c r="L217" i="29" s="1"/>
  <c r="L218" i="28"/>
  <c r="L218" i="29" s="1"/>
  <c r="L219" i="28"/>
  <c r="L219" i="29" s="1"/>
  <c r="L220" i="28"/>
  <c r="L220" i="29" s="1"/>
  <c r="L221" i="28"/>
  <c r="L221" i="29" s="1"/>
  <c r="L222" i="28"/>
  <c r="L222" i="29" s="1"/>
  <c r="L223" i="28"/>
  <c r="L223" i="29" s="1"/>
  <c r="L224" i="28"/>
  <c r="L224" i="29" s="1"/>
  <c r="L225" i="28"/>
  <c r="L225" i="29" s="1"/>
  <c r="L226" i="28"/>
  <c r="L226" i="29" s="1"/>
  <c r="L227" i="28"/>
  <c r="L227" i="29" s="1"/>
  <c r="L228" i="28"/>
  <c r="L228" i="29" s="1"/>
  <c r="L229" i="28"/>
  <c r="L229" i="29" s="1"/>
  <c r="L230" i="28"/>
  <c r="L230" i="29" s="1"/>
  <c r="L231" i="28"/>
  <c r="L231" i="29" s="1"/>
  <c r="L232" i="28"/>
  <c r="L232" i="29" s="1"/>
  <c r="L233" i="28"/>
  <c r="L233" i="29" s="1"/>
  <c r="L234" i="28"/>
  <c r="L234" i="29" s="1"/>
  <c r="L235" i="28"/>
  <c r="L235" i="29" s="1"/>
  <c r="L236" i="28"/>
  <c r="L236" i="29" s="1"/>
  <c r="L237" i="28"/>
  <c r="L237" i="29" s="1"/>
  <c r="L238" i="28"/>
  <c r="L238" i="29" s="1"/>
  <c r="L239" i="28"/>
  <c r="L239" i="29" s="1"/>
  <c r="L240" i="28"/>
  <c r="L240" i="29" s="1"/>
  <c r="L241" i="28"/>
  <c r="L241" i="29" s="1"/>
  <c r="L242" i="28"/>
  <c r="L242" i="29" s="1"/>
  <c r="L243" i="28"/>
  <c r="L243" i="29" s="1"/>
  <c r="L244" i="28"/>
  <c r="L244" i="29" s="1"/>
  <c r="L245" i="28"/>
  <c r="L245" i="29" s="1"/>
  <c r="L246" i="28"/>
  <c r="L246" i="29" s="1"/>
  <c r="L247" i="28"/>
  <c r="L247" i="29" s="1"/>
  <c r="L248" i="28"/>
  <c r="L248" i="29" s="1"/>
  <c r="L249" i="28"/>
  <c r="L249" i="29" s="1"/>
  <c r="L250" i="28"/>
  <c r="L250" i="29" s="1"/>
  <c r="L251" i="28"/>
  <c r="L251" i="29" s="1"/>
  <c r="L252" i="28"/>
  <c r="L252" i="29" s="1"/>
  <c r="L253" i="28"/>
  <c r="L253" i="29" s="1"/>
  <c r="L254" i="28"/>
  <c r="L254" i="29" s="1"/>
  <c r="L255" i="28"/>
  <c r="L255" i="29" s="1"/>
  <c r="L256" i="28"/>
  <c r="L256" i="29" s="1"/>
  <c r="L257" i="28"/>
  <c r="L257" i="29" s="1"/>
  <c r="L258" i="28"/>
  <c r="L258" i="29" s="1"/>
  <c r="L259" i="28"/>
  <c r="L259" i="29" s="1"/>
  <c r="L260" i="28"/>
  <c r="L260" i="29" s="1"/>
  <c r="L261" i="28"/>
  <c r="L261" i="29" s="1"/>
  <c r="L262" i="28"/>
  <c r="L262" i="29" s="1"/>
  <c r="L263" i="28"/>
  <c r="L263" i="29" s="1"/>
  <c r="L264" i="28"/>
  <c r="L264" i="29" s="1"/>
  <c r="L265" i="28"/>
  <c r="L265" i="29" s="1"/>
  <c r="L266" i="28"/>
  <c r="L266" i="29" s="1"/>
  <c r="L267" i="28"/>
  <c r="L267" i="29" s="1"/>
  <c r="L268" i="28"/>
  <c r="L268" i="29" s="1"/>
  <c r="L269" i="28"/>
  <c r="L269" i="29" s="1"/>
  <c r="L270" i="28"/>
  <c r="L270" i="29" s="1"/>
  <c r="L271" i="28"/>
  <c r="L271" i="29" s="1"/>
  <c r="L272" i="28"/>
  <c r="L272" i="29" s="1"/>
  <c r="L273" i="28"/>
  <c r="L273" i="29" s="1"/>
  <c r="L274" i="28"/>
  <c r="L274" i="29" s="1"/>
  <c r="L275" i="28"/>
  <c r="L275" i="29" s="1"/>
  <c r="L276" i="28"/>
  <c r="L276" i="29" s="1"/>
  <c r="L277" i="28"/>
  <c r="L277" i="29" s="1"/>
  <c r="L278" i="28"/>
  <c r="L278" i="29" s="1"/>
  <c r="L279" i="28"/>
  <c r="L279" i="29" s="1"/>
  <c r="L280" i="28"/>
  <c r="L280" i="29" s="1"/>
  <c r="L281" i="28"/>
  <c r="L281" i="29" s="1"/>
  <c r="L282" i="28"/>
  <c r="L282" i="29" s="1"/>
  <c r="L283" i="28"/>
  <c r="L283" i="29" s="1"/>
  <c r="L284" i="28"/>
  <c r="L284" i="29" s="1"/>
  <c r="L285" i="28"/>
  <c r="L285" i="29" s="1"/>
  <c r="L286" i="28"/>
  <c r="L286" i="29" s="1"/>
  <c r="L287" i="28"/>
  <c r="L287" i="29" s="1"/>
  <c r="L288" i="28"/>
  <c r="L288" i="29" s="1"/>
  <c r="L289" i="28"/>
  <c r="L289" i="29" s="1"/>
  <c r="L290" i="28"/>
  <c r="L290" i="29" s="1"/>
  <c r="L291" i="28"/>
  <c r="L291" i="29" s="1"/>
  <c r="L292" i="28"/>
  <c r="L292" i="29" s="1"/>
  <c r="L293" i="28"/>
  <c r="L293" i="29" s="1"/>
  <c r="L294" i="28"/>
  <c r="L294" i="29" s="1"/>
  <c r="L295" i="28"/>
  <c r="L295" i="29" s="1"/>
  <c r="L296" i="28"/>
  <c r="L296" i="29" s="1"/>
  <c r="L297" i="28"/>
  <c r="L297" i="29" s="1"/>
  <c r="L298" i="28"/>
  <c r="L298" i="29" s="1"/>
  <c r="L299" i="28"/>
  <c r="L299" i="29" s="1"/>
  <c r="L300" i="28"/>
  <c r="L300" i="29" s="1"/>
  <c r="L301" i="28"/>
  <c r="L301" i="29" s="1"/>
  <c r="L302" i="28"/>
  <c r="L302" i="29" s="1"/>
  <c r="L303" i="28"/>
  <c r="L303" i="29" s="1"/>
  <c r="L304" i="28"/>
  <c r="L304" i="29" s="1"/>
  <c r="L305" i="28"/>
  <c r="L305" i="29" s="1"/>
  <c r="L306" i="28"/>
  <c r="L306" i="29" s="1"/>
  <c r="L307" i="28"/>
  <c r="L307" i="29" s="1"/>
  <c r="L308" i="28"/>
  <c r="L308" i="29" s="1"/>
  <c r="L309" i="28"/>
  <c r="L309" i="29" s="1"/>
  <c r="L310" i="28"/>
  <c r="L310" i="29" s="1"/>
  <c r="L311" i="28"/>
  <c r="L311" i="29" s="1"/>
  <c r="L312" i="28"/>
  <c r="L312" i="29" s="1"/>
  <c r="L313" i="28"/>
  <c r="L313" i="29" s="1"/>
  <c r="L314" i="28"/>
  <c r="L314" i="29" s="1"/>
  <c r="L315" i="28"/>
  <c r="L315" i="29" s="1"/>
  <c r="L316" i="28"/>
  <c r="L316" i="29" s="1"/>
  <c r="L317" i="28"/>
  <c r="L317" i="29" s="1"/>
  <c r="L318" i="28"/>
  <c r="L318" i="29" s="1"/>
  <c r="L319" i="28"/>
  <c r="L319" i="29" s="1"/>
  <c r="L320" i="28"/>
  <c r="L320" i="29" s="1"/>
  <c r="L321" i="28"/>
  <c r="L321" i="29" s="1"/>
  <c r="L322" i="28"/>
  <c r="L322" i="29" s="1"/>
  <c r="L323" i="28"/>
  <c r="L323" i="29" s="1"/>
  <c r="L324" i="28"/>
  <c r="L324" i="29" s="1"/>
  <c r="L325" i="28"/>
  <c r="L325" i="29" s="1"/>
  <c r="L326" i="28"/>
  <c r="L326" i="29" s="1"/>
  <c r="L327" i="28"/>
  <c r="L327" i="29" s="1"/>
  <c r="L328" i="28"/>
  <c r="L328" i="29" s="1"/>
  <c r="L329" i="28"/>
  <c r="L329" i="29" s="1"/>
  <c r="L330" i="28"/>
  <c r="L330" i="29" s="1"/>
  <c r="L331" i="28"/>
  <c r="L331" i="29" s="1"/>
  <c r="L332" i="28"/>
  <c r="L332" i="29" s="1"/>
  <c r="L333" i="28"/>
  <c r="L333" i="29" s="1"/>
  <c r="L334" i="28"/>
  <c r="L334" i="29" s="1"/>
  <c r="L335" i="28"/>
  <c r="L335" i="29" s="1"/>
  <c r="L336" i="28"/>
  <c r="L336" i="29" s="1"/>
  <c r="L337" i="28"/>
  <c r="L337" i="29" s="1"/>
  <c r="L338" i="28"/>
  <c r="L338" i="29" s="1"/>
  <c r="L339" i="28"/>
  <c r="L339" i="29" s="1"/>
  <c r="L340" i="28"/>
  <c r="L340" i="29" s="1"/>
  <c r="L341" i="28"/>
  <c r="L341" i="29" s="1"/>
  <c r="L342" i="28"/>
  <c r="L342" i="29" s="1"/>
  <c r="L343" i="28"/>
  <c r="L343" i="29" s="1"/>
  <c r="L344" i="28"/>
  <c r="L344" i="29" s="1"/>
  <c r="L345" i="28"/>
  <c r="L345" i="29" s="1"/>
  <c r="L346" i="28"/>
  <c r="L346" i="29" s="1"/>
  <c r="L347" i="28"/>
  <c r="L347" i="29" s="1"/>
  <c r="L348" i="28"/>
  <c r="L348" i="29" s="1"/>
  <c r="L349" i="28"/>
  <c r="L349" i="29" s="1"/>
  <c r="L350" i="28"/>
  <c r="L350" i="29" s="1"/>
  <c r="L351" i="28"/>
  <c r="L351" i="29" s="1"/>
  <c r="L352" i="28"/>
  <c r="L352" i="29" s="1"/>
  <c r="L353" i="28"/>
  <c r="L353" i="29" s="1"/>
  <c r="L354" i="28"/>
  <c r="L354" i="29" s="1"/>
  <c r="L355" i="28"/>
  <c r="L355" i="29" s="1"/>
  <c r="L356" i="28"/>
  <c r="L356" i="29" s="1"/>
  <c r="L357" i="28"/>
  <c r="L357" i="29" s="1"/>
  <c r="L358" i="28"/>
  <c r="L358" i="29" s="1"/>
  <c r="L359" i="28"/>
  <c r="L359" i="29" s="1"/>
  <c r="L360" i="28"/>
  <c r="L360" i="29" s="1"/>
  <c r="L361" i="28"/>
  <c r="L361" i="29" s="1"/>
  <c r="L362" i="28"/>
  <c r="L362" i="29" s="1"/>
  <c r="L363" i="28"/>
  <c r="L363" i="29" s="1"/>
  <c r="L364" i="28"/>
  <c r="L364" i="29" s="1"/>
  <c r="L365" i="28"/>
  <c r="L365" i="29" s="1"/>
  <c r="L366" i="28"/>
  <c r="L366" i="29" s="1"/>
  <c r="L367" i="28"/>
  <c r="L367" i="29" s="1"/>
  <c r="L368" i="28"/>
  <c r="L368" i="29" s="1"/>
  <c r="L369" i="28"/>
  <c r="L369" i="29" s="1"/>
  <c r="L370" i="28"/>
  <c r="L370" i="29" s="1"/>
  <c r="L371" i="28"/>
  <c r="L371" i="29" s="1"/>
  <c r="L372" i="28"/>
  <c r="L372" i="29" s="1"/>
  <c r="L373" i="28"/>
  <c r="L373" i="29" s="1"/>
  <c r="L374" i="28"/>
  <c r="L374" i="29" s="1"/>
  <c r="L375" i="28"/>
  <c r="L375" i="29" s="1"/>
  <c r="L376" i="28"/>
  <c r="L376" i="29" s="1"/>
  <c r="L377" i="28"/>
  <c r="L377" i="29" s="1"/>
  <c r="L378" i="28"/>
  <c r="L378" i="29" s="1"/>
  <c r="L379" i="28"/>
  <c r="L379" i="29" s="1"/>
  <c r="L380" i="28"/>
  <c r="L380" i="29" s="1"/>
  <c r="L381" i="28"/>
  <c r="L381" i="29" s="1"/>
  <c r="L382" i="28"/>
  <c r="L382" i="29" s="1"/>
  <c r="L2" i="28"/>
  <c r="L2" i="29" s="1"/>
  <c r="K3" i="28"/>
  <c r="K3" i="29" s="1"/>
  <c r="K4" i="28"/>
  <c r="K4" i="29" s="1"/>
  <c r="K5" i="28"/>
  <c r="K5" i="29" s="1"/>
  <c r="K6" i="28"/>
  <c r="K6" i="29" s="1"/>
  <c r="K7" i="28"/>
  <c r="K7" i="29" s="1"/>
  <c r="K8" i="28"/>
  <c r="K8" i="29" s="1"/>
  <c r="K9" i="28"/>
  <c r="K9" i="29" s="1"/>
  <c r="K10" i="28"/>
  <c r="K10" i="29" s="1"/>
  <c r="K11" i="28"/>
  <c r="K11" i="29" s="1"/>
  <c r="K12" i="28"/>
  <c r="K12" i="29" s="1"/>
  <c r="K13" i="28"/>
  <c r="K13" i="29" s="1"/>
  <c r="K14" i="28"/>
  <c r="K14" i="29" s="1"/>
  <c r="K15" i="28"/>
  <c r="K15" i="29" s="1"/>
  <c r="K16" i="28"/>
  <c r="K16" i="29" s="1"/>
  <c r="K17" i="28"/>
  <c r="K17" i="29" s="1"/>
  <c r="K18" i="28"/>
  <c r="K18" i="29" s="1"/>
  <c r="K19" i="28"/>
  <c r="K19" i="29" s="1"/>
  <c r="K20" i="28"/>
  <c r="K20" i="29" s="1"/>
  <c r="K21" i="28"/>
  <c r="K21" i="29" s="1"/>
  <c r="K22" i="28"/>
  <c r="K22" i="29" s="1"/>
  <c r="K23" i="28"/>
  <c r="K23" i="29" s="1"/>
  <c r="K24" i="28"/>
  <c r="K24" i="29" s="1"/>
  <c r="K25" i="28"/>
  <c r="K25" i="29" s="1"/>
  <c r="K26" i="28"/>
  <c r="K26" i="29" s="1"/>
  <c r="K27" i="28"/>
  <c r="K27" i="29" s="1"/>
  <c r="K28" i="28"/>
  <c r="K28" i="29" s="1"/>
  <c r="K29" i="28"/>
  <c r="K29" i="29" s="1"/>
  <c r="K30" i="28"/>
  <c r="K30" i="29" s="1"/>
  <c r="K31" i="28"/>
  <c r="K31" i="29" s="1"/>
  <c r="K32" i="28"/>
  <c r="K32" i="29" s="1"/>
  <c r="K33" i="28"/>
  <c r="K33" i="29" s="1"/>
  <c r="K34" i="28"/>
  <c r="K34" i="29" s="1"/>
  <c r="K35" i="28"/>
  <c r="K35" i="29" s="1"/>
  <c r="K36" i="28"/>
  <c r="K36" i="29" s="1"/>
  <c r="K37" i="28"/>
  <c r="K37" i="29" s="1"/>
  <c r="K38" i="28"/>
  <c r="K38" i="29" s="1"/>
  <c r="K39" i="28"/>
  <c r="K39" i="29" s="1"/>
  <c r="K40" i="28"/>
  <c r="K40" i="29" s="1"/>
  <c r="K41" i="28"/>
  <c r="K41" i="29" s="1"/>
  <c r="K42" i="28"/>
  <c r="K42" i="29" s="1"/>
  <c r="K43" i="28"/>
  <c r="K43" i="29" s="1"/>
  <c r="K44" i="28"/>
  <c r="K44" i="29" s="1"/>
  <c r="K45" i="28"/>
  <c r="K45" i="29" s="1"/>
  <c r="K46" i="28"/>
  <c r="K46" i="29" s="1"/>
  <c r="K47" i="28"/>
  <c r="K47" i="29" s="1"/>
  <c r="K48" i="28"/>
  <c r="K48" i="29" s="1"/>
  <c r="K49" i="28"/>
  <c r="K49" i="29" s="1"/>
  <c r="K50" i="28"/>
  <c r="K50" i="29" s="1"/>
  <c r="K51" i="28"/>
  <c r="K51" i="29" s="1"/>
  <c r="K52" i="28"/>
  <c r="K52" i="29" s="1"/>
  <c r="K53" i="28"/>
  <c r="K53" i="29" s="1"/>
  <c r="K54" i="28"/>
  <c r="K54" i="29" s="1"/>
  <c r="K55" i="28"/>
  <c r="K55" i="29" s="1"/>
  <c r="K56" i="28"/>
  <c r="K56" i="29" s="1"/>
  <c r="K57" i="28"/>
  <c r="K57" i="29" s="1"/>
  <c r="K58" i="28"/>
  <c r="K58" i="29" s="1"/>
  <c r="K59" i="28"/>
  <c r="K59" i="29" s="1"/>
  <c r="K60" i="28"/>
  <c r="K60" i="29" s="1"/>
  <c r="K61" i="28"/>
  <c r="K61" i="29" s="1"/>
  <c r="K62" i="28"/>
  <c r="K62" i="29" s="1"/>
  <c r="K63" i="28"/>
  <c r="K63" i="29" s="1"/>
  <c r="K64" i="28"/>
  <c r="K64" i="29" s="1"/>
  <c r="K65" i="28"/>
  <c r="K65" i="29" s="1"/>
  <c r="K66" i="28"/>
  <c r="K66" i="29" s="1"/>
  <c r="K67" i="28"/>
  <c r="K67" i="29" s="1"/>
  <c r="K68" i="28"/>
  <c r="K68" i="29" s="1"/>
  <c r="K69" i="28"/>
  <c r="K69" i="29" s="1"/>
  <c r="K70" i="28"/>
  <c r="K70" i="29" s="1"/>
  <c r="K71" i="28"/>
  <c r="K71" i="29" s="1"/>
  <c r="K72" i="28"/>
  <c r="K72" i="29" s="1"/>
  <c r="K73" i="28"/>
  <c r="K73" i="29" s="1"/>
  <c r="K74" i="28"/>
  <c r="K74" i="29" s="1"/>
  <c r="K75" i="28"/>
  <c r="K75" i="29" s="1"/>
  <c r="K76" i="28"/>
  <c r="K76" i="29" s="1"/>
  <c r="K77" i="28"/>
  <c r="K77" i="29" s="1"/>
  <c r="K78" i="28"/>
  <c r="K78" i="29" s="1"/>
  <c r="K79" i="28"/>
  <c r="K79" i="29" s="1"/>
  <c r="K80" i="28"/>
  <c r="K80" i="29" s="1"/>
  <c r="K81" i="28"/>
  <c r="K81" i="29" s="1"/>
  <c r="K82" i="28"/>
  <c r="K82" i="29" s="1"/>
  <c r="K83" i="28"/>
  <c r="K83" i="29" s="1"/>
  <c r="K84" i="28"/>
  <c r="K84" i="29" s="1"/>
  <c r="K85" i="28"/>
  <c r="K85" i="29" s="1"/>
  <c r="K86" i="28"/>
  <c r="K86" i="29" s="1"/>
  <c r="K87" i="28"/>
  <c r="K87" i="29" s="1"/>
  <c r="K88" i="28"/>
  <c r="K88" i="29" s="1"/>
  <c r="K89" i="28"/>
  <c r="K89" i="29" s="1"/>
  <c r="K90" i="28"/>
  <c r="K90" i="29" s="1"/>
  <c r="K91" i="28"/>
  <c r="K91" i="29" s="1"/>
  <c r="K92" i="28"/>
  <c r="K92" i="29" s="1"/>
  <c r="K93" i="28"/>
  <c r="K93" i="29" s="1"/>
  <c r="K94" i="28"/>
  <c r="K94" i="29" s="1"/>
  <c r="K95" i="28"/>
  <c r="K95" i="29" s="1"/>
  <c r="K96" i="28"/>
  <c r="K96" i="29" s="1"/>
  <c r="K97" i="28"/>
  <c r="K97" i="29" s="1"/>
  <c r="K98" i="28"/>
  <c r="K98" i="29" s="1"/>
  <c r="K99" i="28"/>
  <c r="K99" i="29" s="1"/>
  <c r="K100" i="28"/>
  <c r="K100" i="29" s="1"/>
  <c r="K101" i="28"/>
  <c r="K101" i="29" s="1"/>
  <c r="K102" i="28"/>
  <c r="K102" i="29" s="1"/>
  <c r="K103" i="28"/>
  <c r="K103" i="29" s="1"/>
  <c r="K104" i="28"/>
  <c r="K104" i="29" s="1"/>
  <c r="K105" i="28"/>
  <c r="K105" i="29" s="1"/>
  <c r="K106" i="28"/>
  <c r="K106" i="29" s="1"/>
  <c r="K107" i="28"/>
  <c r="K107" i="29" s="1"/>
  <c r="K108" i="28"/>
  <c r="K108" i="29" s="1"/>
  <c r="K109" i="28"/>
  <c r="K109" i="29" s="1"/>
  <c r="K110" i="28"/>
  <c r="K110" i="29" s="1"/>
  <c r="K111" i="28"/>
  <c r="K111" i="29" s="1"/>
  <c r="K112" i="28"/>
  <c r="K112" i="29" s="1"/>
  <c r="K113" i="28"/>
  <c r="K113" i="29" s="1"/>
  <c r="K114" i="28"/>
  <c r="K114" i="29" s="1"/>
  <c r="K115" i="28"/>
  <c r="K115" i="29" s="1"/>
  <c r="K116" i="28"/>
  <c r="K116" i="29" s="1"/>
  <c r="K117" i="28"/>
  <c r="K117" i="29" s="1"/>
  <c r="K118" i="28"/>
  <c r="K118" i="29" s="1"/>
  <c r="K119" i="28"/>
  <c r="K119" i="29" s="1"/>
  <c r="K120" i="28"/>
  <c r="K120" i="29" s="1"/>
  <c r="K121" i="28"/>
  <c r="K121" i="29" s="1"/>
  <c r="K122" i="28"/>
  <c r="K122" i="29" s="1"/>
  <c r="K123" i="28"/>
  <c r="K123" i="29" s="1"/>
  <c r="K124" i="28"/>
  <c r="K124" i="29" s="1"/>
  <c r="K125" i="28"/>
  <c r="K125" i="29" s="1"/>
  <c r="K126" i="28"/>
  <c r="K126" i="29" s="1"/>
  <c r="K127" i="28"/>
  <c r="K127" i="29" s="1"/>
  <c r="K128" i="28"/>
  <c r="K128" i="29" s="1"/>
  <c r="K129" i="28"/>
  <c r="K129" i="29" s="1"/>
  <c r="K130" i="28"/>
  <c r="K130" i="29" s="1"/>
  <c r="K131" i="28"/>
  <c r="K131" i="29" s="1"/>
  <c r="K132" i="28"/>
  <c r="K132" i="29" s="1"/>
  <c r="K133" i="28"/>
  <c r="K133" i="29" s="1"/>
  <c r="K134" i="28"/>
  <c r="K134" i="29" s="1"/>
  <c r="K135" i="28"/>
  <c r="K135" i="29" s="1"/>
  <c r="K136" i="28"/>
  <c r="K136" i="29" s="1"/>
  <c r="K137" i="28"/>
  <c r="K137" i="29" s="1"/>
  <c r="K138" i="28"/>
  <c r="K138" i="29" s="1"/>
  <c r="K139" i="28"/>
  <c r="K139" i="29" s="1"/>
  <c r="K140" i="28"/>
  <c r="K140" i="29" s="1"/>
  <c r="K141" i="28"/>
  <c r="K141" i="29" s="1"/>
  <c r="K142" i="28"/>
  <c r="K142" i="29" s="1"/>
  <c r="K143" i="28"/>
  <c r="K143" i="29" s="1"/>
  <c r="K144" i="28"/>
  <c r="K144" i="29" s="1"/>
  <c r="K145" i="28"/>
  <c r="K145" i="29" s="1"/>
  <c r="K146" i="28"/>
  <c r="K146" i="29" s="1"/>
  <c r="K147" i="28"/>
  <c r="K147" i="29" s="1"/>
  <c r="K148" i="28"/>
  <c r="K148" i="29" s="1"/>
  <c r="K149" i="28"/>
  <c r="K149" i="29" s="1"/>
  <c r="K150" i="28"/>
  <c r="K150" i="29" s="1"/>
  <c r="K151" i="28"/>
  <c r="K151" i="29" s="1"/>
  <c r="K152" i="28"/>
  <c r="K152" i="29" s="1"/>
  <c r="K153" i="28"/>
  <c r="K153" i="29" s="1"/>
  <c r="K154" i="28"/>
  <c r="K154" i="29" s="1"/>
  <c r="K155" i="28"/>
  <c r="K155" i="29" s="1"/>
  <c r="K156" i="28"/>
  <c r="K156" i="29" s="1"/>
  <c r="K157" i="28"/>
  <c r="K157" i="29" s="1"/>
  <c r="K158" i="28"/>
  <c r="K158" i="29" s="1"/>
  <c r="K159" i="28"/>
  <c r="K159" i="29" s="1"/>
  <c r="K160" i="28"/>
  <c r="K160" i="29" s="1"/>
  <c r="K161" i="28"/>
  <c r="K161" i="29" s="1"/>
  <c r="K162" i="28"/>
  <c r="K162" i="29" s="1"/>
  <c r="K163" i="28"/>
  <c r="K163" i="29" s="1"/>
  <c r="K164" i="28"/>
  <c r="K164" i="29" s="1"/>
  <c r="K165" i="28"/>
  <c r="K165" i="29" s="1"/>
  <c r="K166" i="28"/>
  <c r="K166" i="29" s="1"/>
  <c r="K167" i="28"/>
  <c r="K167" i="29" s="1"/>
  <c r="K168" i="28"/>
  <c r="K168" i="29" s="1"/>
  <c r="K169" i="28"/>
  <c r="K169" i="29" s="1"/>
  <c r="K170" i="28"/>
  <c r="K170" i="29" s="1"/>
  <c r="K171" i="28"/>
  <c r="K171" i="29" s="1"/>
  <c r="K172" i="28"/>
  <c r="K172" i="29" s="1"/>
  <c r="K173" i="28"/>
  <c r="K173" i="29" s="1"/>
  <c r="K174" i="28"/>
  <c r="K174" i="29" s="1"/>
  <c r="K175" i="28"/>
  <c r="K175" i="29" s="1"/>
  <c r="K176" i="28"/>
  <c r="K176" i="29" s="1"/>
  <c r="K177" i="28"/>
  <c r="K177" i="29" s="1"/>
  <c r="K178" i="28"/>
  <c r="K178" i="29" s="1"/>
  <c r="K179" i="28"/>
  <c r="K179" i="29" s="1"/>
  <c r="K180" i="28"/>
  <c r="K180" i="29" s="1"/>
  <c r="K181" i="28"/>
  <c r="K181" i="29" s="1"/>
  <c r="K182" i="28"/>
  <c r="K182" i="29" s="1"/>
  <c r="K183" i="28"/>
  <c r="K183" i="29" s="1"/>
  <c r="K184" i="28"/>
  <c r="K184" i="29" s="1"/>
  <c r="K185" i="28"/>
  <c r="K185" i="29" s="1"/>
  <c r="K186" i="28"/>
  <c r="K186" i="29" s="1"/>
  <c r="K187" i="28"/>
  <c r="K187" i="29" s="1"/>
  <c r="K188" i="28"/>
  <c r="K188" i="29" s="1"/>
  <c r="K189" i="28"/>
  <c r="K189" i="29" s="1"/>
  <c r="K190" i="28"/>
  <c r="K190" i="29" s="1"/>
  <c r="K191" i="28"/>
  <c r="K191" i="29" s="1"/>
  <c r="K192" i="28"/>
  <c r="K192" i="29" s="1"/>
  <c r="K193" i="28"/>
  <c r="K193" i="29" s="1"/>
  <c r="K194" i="28"/>
  <c r="K194" i="29" s="1"/>
  <c r="K195" i="28"/>
  <c r="K195" i="29" s="1"/>
  <c r="K196" i="28"/>
  <c r="K196" i="29" s="1"/>
  <c r="K197" i="28"/>
  <c r="K197" i="29" s="1"/>
  <c r="K198" i="28"/>
  <c r="K198" i="29" s="1"/>
  <c r="K199" i="28"/>
  <c r="K199" i="29" s="1"/>
  <c r="K200" i="28"/>
  <c r="K200" i="29" s="1"/>
  <c r="K201" i="28"/>
  <c r="K201" i="29" s="1"/>
  <c r="K202" i="28"/>
  <c r="K202" i="29" s="1"/>
  <c r="K203" i="28"/>
  <c r="K203" i="29" s="1"/>
  <c r="K204" i="28"/>
  <c r="K204" i="29" s="1"/>
  <c r="K205" i="28"/>
  <c r="K205" i="29" s="1"/>
  <c r="K206" i="28"/>
  <c r="K206" i="29" s="1"/>
  <c r="K207" i="28"/>
  <c r="K207" i="29" s="1"/>
  <c r="K208" i="28"/>
  <c r="K208" i="29" s="1"/>
  <c r="K209" i="28"/>
  <c r="K209" i="29" s="1"/>
  <c r="K210" i="28"/>
  <c r="K210" i="29" s="1"/>
  <c r="K211" i="28"/>
  <c r="K211" i="29" s="1"/>
  <c r="K212" i="28"/>
  <c r="K212" i="29" s="1"/>
  <c r="K213" i="28"/>
  <c r="K213" i="29" s="1"/>
  <c r="K214" i="28"/>
  <c r="K214" i="29" s="1"/>
  <c r="K215" i="28"/>
  <c r="K215" i="29" s="1"/>
  <c r="K216" i="28"/>
  <c r="K216" i="29" s="1"/>
  <c r="K217" i="28"/>
  <c r="K217" i="29" s="1"/>
  <c r="K218" i="28"/>
  <c r="K218" i="29" s="1"/>
  <c r="K219" i="28"/>
  <c r="K219" i="29" s="1"/>
  <c r="K220" i="28"/>
  <c r="K220" i="29" s="1"/>
  <c r="K221" i="28"/>
  <c r="K221" i="29" s="1"/>
  <c r="K222" i="28"/>
  <c r="K222" i="29" s="1"/>
  <c r="K223" i="28"/>
  <c r="K223" i="29" s="1"/>
  <c r="K224" i="28"/>
  <c r="K224" i="29" s="1"/>
  <c r="K225" i="28"/>
  <c r="K225" i="29" s="1"/>
  <c r="K226" i="28"/>
  <c r="K226" i="29" s="1"/>
  <c r="K227" i="28"/>
  <c r="K227" i="29" s="1"/>
  <c r="K228" i="28"/>
  <c r="K228" i="29" s="1"/>
  <c r="K229" i="28"/>
  <c r="K229" i="29" s="1"/>
  <c r="K230" i="28"/>
  <c r="K230" i="29" s="1"/>
  <c r="K231" i="28"/>
  <c r="K231" i="29" s="1"/>
  <c r="K232" i="28"/>
  <c r="K232" i="29" s="1"/>
  <c r="K233" i="28"/>
  <c r="K233" i="29" s="1"/>
  <c r="K234" i="28"/>
  <c r="K234" i="29" s="1"/>
  <c r="K235" i="28"/>
  <c r="K235" i="29" s="1"/>
  <c r="K236" i="28"/>
  <c r="K236" i="29" s="1"/>
  <c r="K237" i="28"/>
  <c r="K237" i="29" s="1"/>
  <c r="K238" i="28"/>
  <c r="K238" i="29" s="1"/>
  <c r="K239" i="28"/>
  <c r="K239" i="29" s="1"/>
  <c r="K240" i="28"/>
  <c r="K240" i="29" s="1"/>
  <c r="K241" i="28"/>
  <c r="K241" i="29" s="1"/>
  <c r="K242" i="28"/>
  <c r="K242" i="29" s="1"/>
  <c r="K243" i="28"/>
  <c r="K243" i="29" s="1"/>
  <c r="K244" i="28"/>
  <c r="K244" i="29" s="1"/>
  <c r="K245" i="28"/>
  <c r="K245" i="29" s="1"/>
  <c r="K246" i="28"/>
  <c r="K246" i="29" s="1"/>
  <c r="K247" i="28"/>
  <c r="K247" i="29" s="1"/>
  <c r="K248" i="28"/>
  <c r="K248" i="29" s="1"/>
  <c r="K249" i="28"/>
  <c r="K249" i="29" s="1"/>
  <c r="K250" i="28"/>
  <c r="K250" i="29" s="1"/>
  <c r="K251" i="28"/>
  <c r="K251" i="29" s="1"/>
  <c r="K252" i="28"/>
  <c r="K252" i="29" s="1"/>
  <c r="K253" i="28"/>
  <c r="K253" i="29" s="1"/>
  <c r="K254" i="28"/>
  <c r="K254" i="29" s="1"/>
  <c r="K255" i="28"/>
  <c r="K255" i="29" s="1"/>
  <c r="K256" i="28"/>
  <c r="K256" i="29" s="1"/>
  <c r="K257" i="28"/>
  <c r="K257" i="29" s="1"/>
  <c r="K258" i="28"/>
  <c r="K258" i="29" s="1"/>
  <c r="K259" i="28"/>
  <c r="K259" i="29" s="1"/>
  <c r="K260" i="28"/>
  <c r="K260" i="29" s="1"/>
  <c r="K261" i="28"/>
  <c r="K261" i="29" s="1"/>
  <c r="K262" i="28"/>
  <c r="K262" i="29" s="1"/>
  <c r="K263" i="28"/>
  <c r="K263" i="29" s="1"/>
  <c r="K264" i="28"/>
  <c r="K264" i="29" s="1"/>
  <c r="K265" i="28"/>
  <c r="K265" i="29" s="1"/>
  <c r="K266" i="28"/>
  <c r="K266" i="29" s="1"/>
  <c r="K267" i="28"/>
  <c r="K267" i="29" s="1"/>
  <c r="K268" i="28"/>
  <c r="K268" i="29" s="1"/>
  <c r="K269" i="28"/>
  <c r="K269" i="29" s="1"/>
  <c r="K270" i="28"/>
  <c r="K270" i="29" s="1"/>
  <c r="K271" i="28"/>
  <c r="K271" i="29" s="1"/>
  <c r="K272" i="28"/>
  <c r="K272" i="29" s="1"/>
  <c r="K273" i="28"/>
  <c r="K273" i="29" s="1"/>
  <c r="K274" i="28"/>
  <c r="K274" i="29" s="1"/>
  <c r="K275" i="28"/>
  <c r="K275" i="29" s="1"/>
  <c r="K276" i="28"/>
  <c r="K276" i="29" s="1"/>
  <c r="K277" i="28"/>
  <c r="K277" i="29" s="1"/>
  <c r="K278" i="28"/>
  <c r="K278" i="29" s="1"/>
  <c r="K279" i="28"/>
  <c r="K279" i="29" s="1"/>
  <c r="K280" i="28"/>
  <c r="K280" i="29" s="1"/>
  <c r="K281" i="28"/>
  <c r="K281" i="29" s="1"/>
  <c r="K282" i="28"/>
  <c r="K282" i="29" s="1"/>
  <c r="K283" i="28"/>
  <c r="K283" i="29" s="1"/>
  <c r="K284" i="28"/>
  <c r="K284" i="29" s="1"/>
  <c r="K285" i="28"/>
  <c r="K285" i="29" s="1"/>
  <c r="K286" i="28"/>
  <c r="K286" i="29" s="1"/>
  <c r="K287" i="28"/>
  <c r="K287" i="29" s="1"/>
  <c r="K288" i="28"/>
  <c r="K288" i="29" s="1"/>
  <c r="K289" i="28"/>
  <c r="K289" i="29" s="1"/>
  <c r="K290" i="28"/>
  <c r="K290" i="29" s="1"/>
  <c r="K291" i="28"/>
  <c r="K291" i="29" s="1"/>
  <c r="K292" i="28"/>
  <c r="K292" i="29" s="1"/>
  <c r="K293" i="28"/>
  <c r="K293" i="29" s="1"/>
  <c r="K294" i="28"/>
  <c r="K294" i="29" s="1"/>
  <c r="K295" i="28"/>
  <c r="K295" i="29" s="1"/>
  <c r="K296" i="28"/>
  <c r="K296" i="29" s="1"/>
  <c r="K297" i="28"/>
  <c r="K297" i="29" s="1"/>
  <c r="K298" i="28"/>
  <c r="K298" i="29" s="1"/>
  <c r="K299" i="28"/>
  <c r="K299" i="29" s="1"/>
  <c r="K300" i="28"/>
  <c r="K300" i="29" s="1"/>
  <c r="K301" i="28"/>
  <c r="K301" i="29" s="1"/>
  <c r="K302" i="28"/>
  <c r="K302" i="29" s="1"/>
  <c r="K303" i="28"/>
  <c r="K303" i="29" s="1"/>
  <c r="K304" i="28"/>
  <c r="K304" i="29" s="1"/>
  <c r="K305" i="28"/>
  <c r="K305" i="29" s="1"/>
  <c r="K306" i="28"/>
  <c r="K306" i="29" s="1"/>
  <c r="K307" i="28"/>
  <c r="K307" i="29" s="1"/>
  <c r="K308" i="28"/>
  <c r="K308" i="29" s="1"/>
  <c r="K309" i="28"/>
  <c r="K309" i="29" s="1"/>
  <c r="K310" i="28"/>
  <c r="K310" i="29" s="1"/>
  <c r="K311" i="28"/>
  <c r="K311" i="29" s="1"/>
  <c r="K312" i="28"/>
  <c r="K312" i="29" s="1"/>
  <c r="K313" i="28"/>
  <c r="K313" i="29" s="1"/>
  <c r="K314" i="28"/>
  <c r="K314" i="29" s="1"/>
  <c r="K315" i="28"/>
  <c r="K315" i="29" s="1"/>
  <c r="K316" i="28"/>
  <c r="K316" i="29" s="1"/>
  <c r="K317" i="28"/>
  <c r="K317" i="29" s="1"/>
  <c r="K318" i="28"/>
  <c r="K318" i="29" s="1"/>
  <c r="K319" i="28"/>
  <c r="K319" i="29" s="1"/>
  <c r="K320" i="28"/>
  <c r="K320" i="29" s="1"/>
  <c r="K321" i="28"/>
  <c r="K321" i="29" s="1"/>
  <c r="K322" i="28"/>
  <c r="K322" i="29" s="1"/>
  <c r="K323" i="28"/>
  <c r="K323" i="29" s="1"/>
  <c r="K324" i="28"/>
  <c r="K324" i="29" s="1"/>
  <c r="K325" i="28"/>
  <c r="K325" i="29" s="1"/>
  <c r="K326" i="28"/>
  <c r="K326" i="29" s="1"/>
  <c r="K327" i="28"/>
  <c r="K327" i="29" s="1"/>
  <c r="K328" i="28"/>
  <c r="K328" i="29" s="1"/>
  <c r="K329" i="28"/>
  <c r="K329" i="29" s="1"/>
  <c r="K330" i="28"/>
  <c r="K330" i="29" s="1"/>
  <c r="K331" i="28"/>
  <c r="K331" i="29" s="1"/>
  <c r="K332" i="28"/>
  <c r="K332" i="29" s="1"/>
  <c r="K333" i="28"/>
  <c r="K333" i="29" s="1"/>
  <c r="K334" i="28"/>
  <c r="K334" i="29" s="1"/>
  <c r="K335" i="28"/>
  <c r="K335" i="29" s="1"/>
  <c r="K336" i="28"/>
  <c r="K336" i="29" s="1"/>
  <c r="K337" i="28"/>
  <c r="K337" i="29" s="1"/>
  <c r="K338" i="28"/>
  <c r="K338" i="29" s="1"/>
  <c r="K339" i="28"/>
  <c r="K339" i="29" s="1"/>
  <c r="K340" i="28"/>
  <c r="K340" i="29" s="1"/>
  <c r="K341" i="28"/>
  <c r="K341" i="29" s="1"/>
  <c r="K342" i="28"/>
  <c r="K342" i="29" s="1"/>
  <c r="K343" i="28"/>
  <c r="K343" i="29" s="1"/>
  <c r="K344" i="28"/>
  <c r="K344" i="29" s="1"/>
  <c r="K345" i="28"/>
  <c r="K345" i="29" s="1"/>
  <c r="K346" i="28"/>
  <c r="K346" i="29" s="1"/>
  <c r="K347" i="28"/>
  <c r="K347" i="29" s="1"/>
  <c r="K348" i="28"/>
  <c r="K348" i="29" s="1"/>
  <c r="K349" i="28"/>
  <c r="K349" i="29" s="1"/>
  <c r="K350" i="28"/>
  <c r="K350" i="29" s="1"/>
  <c r="K351" i="28"/>
  <c r="K351" i="29" s="1"/>
  <c r="K352" i="28"/>
  <c r="K352" i="29" s="1"/>
  <c r="K353" i="28"/>
  <c r="K353" i="29" s="1"/>
  <c r="K354" i="28"/>
  <c r="K354" i="29" s="1"/>
  <c r="K355" i="28"/>
  <c r="K355" i="29" s="1"/>
  <c r="K356" i="28"/>
  <c r="K356" i="29" s="1"/>
  <c r="K357" i="28"/>
  <c r="K357" i="29" s="1"/>
  <c r="K358" i="28"/>
  <c r="K358" i="29" s="1"/>
  <c r="K359" i="28"/>
  <c r="K359" i="29" s="1"/>
  <c r="K360" i="28"/>
  <c r="K360" i="29" s="1"/>
  <c r="K361" i="28"/>
  <c r="K361" i="29" s="1"/>
  <c r="K362" i="28"/>
  <c r="K362" i="29" s="1"/>
  <c r="K363" i="28"/>
  <c r="K363" i="29" s="1"/>
  <c r="K364" i="28"/>
  <c r="K364" i="29" s="1"/>
  <c r="K365" i="28"/>
  <c r="K365" i="29" s="1"/>
  <c r="K366" i="28"/>
  <c r="K366" i="29" s="1"/>
  <c r="K367" i="28"/>
  <c r="K367" i="29" s="1"/>
  <c r="K368" i="28"/>
  <c r="K368" i="29" s="1"/>
  <c r="K369" i="28"/>
  <c r="K369" i="29" s="1"/>
  <c r="K370" i="28"/>
  <c r="K370" i="29" s="1"/>
  <c r="K371" i="28"/>
  <c r="K371" i="29" s="1"/>
  <c r="K372" i="28"/>
  <c r="K372" i="29" s="1"/>
  <c r="K373" i="28"/>
  <c r="K373" i="29" s="1"/>
  <c r="K374" i="28"/>
  <c r="K374" i="29" s="1"/>
  <c r="K375" i="28"/>
  <c r="K375" i="29" s="1"/>
  <c r="K376" i="28"/>
  <c r="K376" i="29" s="1"/>
  <c r="K377" i="28"/>
  <c r="K377" i="29" s="1"/>
  <c r="K378" i="28"/>
  <c r="K378" i="29" s="1"/>
  <c r="K379" i="28"/>
  <c r="K379" i="29" s="1"/>
  <c r="K380" i="28"/>
  <c r="K380" i="29" s="1"/>
  <c r="K381" i="28"/>
  <c r="K381" i="29" s="1"/>
  <c r="K382" i="28"/>
  <c r="K382" i="29" s="1"/>
  <c r="K2" i="28"/>
  <c r="K2" i="29" s="1"/>
  <c r="J3" i="28"/>
  <c r="J4" i="28"/>
  <c r="J5" i="28"/>
  <c r="J6" i="28"/>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J140" i="28"/>
  <c r="J141" i="28"/>
  <c r="J142" i="28"/>
  <c r="J143" i="28"/>
  <c r="J144" i="28"/>
  <c r="J145" i="28"/>
  <c r="J146" i="28"/>
  <c r="J147" i="28"/>
  <c r="J148" i="28"/>
  <c r="J149" i="28"/>
  <c r="J150" i="28"/>
  <c r="J151" i="28"/>
  <c r="J152" i="28"/>
  <c r="J153" i="28"/>
  <c r="J154" i="28"/>
  <c r="J155" i="28"/>
  <c r="J156" i="28"/>
  <c r="J157" i="28"/>
  <c r="J158" i="28"/>
  <c r="J159" i="28"/>
  <c r="J160" i="28"/>
  <c r="J161" i="28"/>
  <c r="J162" i="28"/>
  <c r="J163" i="28"/>
  <c r="J164" i="28"/>
  <c r="J165" i="28"/>
  <c r="J166" i="28"/>
  <c r="J167" i="28"/>
  <c r="J168" i="28"/>
  <c r="J169" i="28"/>
  <c r="J170" i="28"/>
  <c r="J171" i="28"/>
  <c r="J172" i="28"/>
  <c r="J173" i="28"/>
  <c r="J174" i="28"/>
  <c r="J175" i="28"/>
  <c r="J176" i="28"/>
  <c r="J177" i="28"/>
  <c r="J178" i="28"/>
  <c r="J179" i="28"/>
  <c r="J180" i="28"/>
  <c r="J181" i="28"/>
  <c r="J182" i="28"/>
  <c r="J183" i="28"/>
  <c r="J184" i="28"/>
  <c r="J185" i="28"/>
  <c r="J186" i="28"/>
  <c r="J187" i="28"/>
  <c r="J188" i="28"/>
  <c r="J189" i="28"/>
  <c r="J190" i="28"/>
  <c r="J191" i="28"/>
  <c r="J192" i="28"/>
  <c r="J193" i="28"/>
  <c r="J194" i="28"/>
  <c r="J195" i="28"/>
  <c r="J196" i="28"/>
  <c r="J197" i="28"/>
  <c r="J198" i="28"/>
  <c r="J199" i="28"/>
  <c r="J200" i="28"/>
  <c r="J201" i="28"/>
  <c r="J202" i="28"/>
  <c r="J203" i="28"/>
  <c r="J204" i="28"/>
  <c r="J205" i="28"/>
  <c r="J206" i="28"/>
  <c r="J207" i="28"/>
  <c r="J208" i="28"/>
  <c r="J209" i="28"/>
  <c r="J210" i="28"/>
  <c r="J211" i="28"/>
  <c r="J212" i="28"/>
  <c r="J213" i="28"/>
  <c r="J214" i="28"/>
  <c r="J215" i="28"/>
  <c r="J216" i="28"/>
  <c r="J217" i="28"/>
  <c r="J218" i="28"/>
  <c r="J219" i="28"/>
  <c r="J220" i="28"/>
  <c r="J221" i="28"/>
  <c r="J222" i="28"/>
  <c r="J223" i="28"/>
  <c r="J224" i="28"/>
  <c r="J225" i="28"/>
  <c r="J226" i="28"/>
  <c r="J227" i="28"/>
  <c r="J228" i="28"/>
  <c r="J229" i="28"/>
  <c r="J230" i="28"/>
  <c r="J231" i="28"/>
  <c r="J232" i="28"/>
  <c r="J233" i="28"/>
  <c r="J234" i="28"/>
  <c r="J235" i="28"/>
  <c r="J236" i="28"/>
  <c r="J237" i="28"/>
  <c r="J238" i="28"/>
  <c r="J239" i="28"/>
  <c r="J240" i="28"/>
  <c r="J241" i="28"/>
  <c r="J242" i="28"/>
  <c r="J243" i="28"/>
  <c r="J244" i="28"/>
  <c r="J245" i="28"/>
  <c r="J246" i="28"/>
  <c r="J247" i="28"/>
  <c r="J248" i="28"/>
  <c r="J249" i="28"/>
  <c r="J250" i="28"/>
  <c r="J251" i="28"/>
  <c r="J252" i="28"/>
  <c r="J253" i="28"/>
  <c r="J254" i="28"/>
  <c r="J255" i="28"/>
  <c r="J256" i="28"/>
  <c r="J257" i="28"/>
  <c r="J258" i="28"/>
  <c r="J259" i="28"/>
  <c r="J260" i="28"/>
  <c r="J261" i="28"/>
  <c r="J262" i="28"/>
  <c r="J263" i="28"/>
  <c r="J264" i="28"/>
  <c r="J265" i="28"/>
  <c r="J266" i="28"/>
  <c r="J267" i="28"/>
  <c r="J268" i="28"/>
  <c r="J269" i="28"/>
  <c r="J270" i="28"/>
  <c r="J271" i="28"/>
  <c r="J272" i="28"/>
  <c r="J273" i="28"/>
  <c r="J274" i="28"/>
  <c r="J275" i="28"/>
  <c r="J276" i="28"/>
  <c r="J277" i="28"/>
  <c r="J278" i="28"/>
  <c r="J279" i="28"/>
  <c r="J280" i="28"/>
  <c r="J281" i="28"/>
  <c r="J282" i="28"/>
  <c r="J283" i="28"/>
  <c r="J284" i="28"/>
  <c r="J285" i="28"/>
  <c r="J286" i="28"/>
  <c r="J287" i="28"/>
  <c r="J288" i="28"/>
  <c r="J289" i="28"/>
  <c r="J290" i="28"/>
  <c r="J291" i="28"/>
  <c r="J292" i="28"/>
  <c r="J293" i="28"/>
  <c r="J294" i="28"/>
  <c r="J295" i="28"/>
  <c r="J296" i="28"/>
  <c r="J297" i="28"/>
  <c r="J298" i="28"/>
  <c r="J299" i="28"/>
  <c r="J300" i="28"/>
  <c r="J301" i="28"/>
  <c r="J302" i="28"/>
  <c r="J303" i="28"/>
  <c r="J304" i="28"/>
  <c r="J305" i="28"/>
  <c r="J306" i="28"/>
  <c r="J307" i="28"/>
  <c r="J308" i="28"/>
  <c r="J309" i="28"/>
  <c r="J310" i="28"/>
  <c r="J311" i="28"/>
  <c r="J312" i="28"/>
  <c r="J313" i="28"/>
  <c r="J314" i="28"/>
  <c r="J315" i="28"/>
  <c r="J316" i="28"/>
  <c r="J317" i="28"/>
  <c r="J318" i="28"/>
  <c r="J319" i="28"/>
  <c r="J320" i="28"/>
  <c r="J321" i="28"/>
  <c r="J322" i="28"/>
  <c r="J323" i="28"/>
  <c r="J324" i="28"/>
  <c r="J325" i="28"/>
  <c r="J326" i="28"/>
  <c r="J327" i="28"/>
  <c r="J328" i="28"/>
  <c r="J329" i="28"/>
  <c r="J330" i="28"/>
  <c r="J331" i="28"/>
  <c r="J332" i="28"/>
  <c r="J333" i="28"/>
  <c r="J334" i="28"/>
  <c r="J335" i="28"/>
  <c r="J336" i="28"/>
  <c r="J337" i="28"/>
  <c r="J338" i="28"/>
  <c r="J339" i="28"/>
  <c r="J340" i="28"/>
  <c r="J341" i="28"/>
  <c r="J342" i="28"/>
  <c r="J343" i="28"/>
  <c r="J344" i="28"/>
  <c r="J345" i="28"/>
  <c r="J346" i="28"/>
  <c r="J347" i="28"/>
  <c r="J348" i="28"/>
  <c r="J349" i="28"/>
  <c r="J350" i="28"/>
  <c r="J351" i="28"/>
  <c r="J352" i="28"/>
  <c r="J353" i="28"/>
  <c r="J354" i="28"/>
  <c r="J355" i="28"/>
  <c r="J356" i="28"/>
  <c r="J357" i="28"/>
  <c r="J358" i="28"/>
  <c r="J359" i="28"/>
  <c r="J360" i="28"/>
  <c r="J361" i="28"/>
  <c r="J362" i="28"/>
  <c r="J363" i="28"/>
  <c r="J364" i="28"/>
  <c r="J365" i="28"/>
  <c r="J366" i="28"/>
  <c r="J367" i="28"/>
  <c r="J368" i="28"/>
  <c r="J369" i="28"/>
  <c r="J370" i="28"/>
  <c r="J371" i="28"/>
  <c r="J372" i="28"/>
  <c r="J373" i="28"/>
  <c r="J374" i="28"/>
  <c r="J375" i="28"/>
  <c r="J376" i="28"/>
  <c r="J377" i="28"/>
  <c r="J378" i="28"/>
  <c r="J379" i="28"/>
  <c r="J380" i="28"/>
  <c r="J381" i="28"/>
  <c r="J382" i="28"/>
  <c r="J2" i="28"/>
  <c r="H3" i="28"/>
  <c r="H3" i="29" s="1"/>
  <c r="H4" i="28"/>
  <c r="H4" i="29" s="1"/>
  <c r="H5" i="28"/>
  <c r="H5" i="29" s="1"/>
  <c r="H6" i="28"/>
  <c r="H6" i="29" s="1"/>
  <c r="H7" i="28"/>
  <c r="H7" i="29" s="1"/>
  <c r="H8" i="28"/>
  <c r="H8" i="29" s="1"/>
  <c r="H9" i="28"/>
  <c r="H9" i="29" s="1"/>
  <c r="H10" i="28"/>
  <c r="H10" i="29" s="1"/>
  <c r="H11" i="28"/>
  <c r="H11" i="29" s="1"/>
  <c r="H12" i="28"/>
  <c r="H12" i="29" s="1"/>
  <c r="H13" i="28"/>
  <c r="H13" i="29" s="1"/>
  <c r="H14" i="28"/>
  <c r="H14" i="29" s="1"/>
  <c r="H15" i="28"/>
  <c r="H15" i="29" s="1"/>
  <c r="H16" i="28"/>
  <c r="H16" i="29" s="1"/>
  <c r="H17" i="28"/>
  <c r="H17" i="29" s="1"/>
  <c r="H18" i="28"/>
  <c r="H18" i="29" s="1"/>
  <c r="H19" i="28"/>
  <c r="H19" i="29" s="1"/>
  <c r="H20" i="28"/>
  <c r="H20" i="29" s="1"/>
  <c r="H21" i="28"/>
  <c r="H21" i="29" s="1"/>
  <c r="H22" i="28"/>
  <c r="H22" i="29" s="1"/>
  <c r="H23" i="28"/>
  <c r="H23" i="29" s="1"/>
  <c r="H24" i="28"/>
  <c r="H24" i="29" s="1"/>
  <c r="H25" i="28"/>
  <c r="H25" i="29" s="1"/>
  <c r="H26" i="28"/>
  <c r="H26" i="29" s="1"/>
  <c r="H27" i="28"/>
  <c r="H27" i="29" s="1"/>
  <c r="H28" i="28"/>
  <c r="H28" i="29" s="1"/>
  <c r="H29" i="28"/>
  <c r="H29" i="29" s="1"/>
  <c r="H30" i="28"/>
  <c r="H30" i="29" s="1"/>
  <c r="H31" i="28"/>
  <c r="H31" i="29" s="1"/>
  <c r="H32" i="28"/>
  <c r="H32" i="29" s="1"/>
  <c r="H33" i="28"/>
  <c r="H33" i="29" s="1"/>
  <c r="H34" i="28"/>
  <c r="H34" i="29" s="1"/>
  <c r="H35" i="28"/>
  <c r="H35" i="29" s="1"/>
  <c r="H36" i="28"/>
  <c r="H36" i="29" s="1"/>
  <c r="H37" i="28"/>
  <c r="H37" i="29" s="1"/>
  <c r="H38" i="28"/>
  <c r="H38" i="29" s="1"/>
  <c r="H39" i="28"/>
  <c r="H39" i="29" s="1"/>
  <c r="H40" i="28"/>
  <c r="H40" i="29" s="1"/>
  <c r="H41" i="28"/>
  <c r="H41" i="29" s="1"/>
  <c r="H42" i="28"/>
  <c r="H42" i="29" s="1"/>
  <c r="H43" i="28"/>
  <c r="H43" i="29" s="1"/>
  <c r="H44" i="28"/>
  <c r="H44" i="29" s="1"/>
  <c r="H45" i="28"/>
  <c r="H45" i="29" s="1"/>
  <c r="H46" i="28"/>
  <c r="H46" i="29" s="1"/>
  <c r="H47" i="28"/>
  <c r="H47" i="29" s="1"/>
  <c r="H48" i="28"/>
  <c r="H48" i="29" s="1"/>
  <c r="H49" i="28"/>
  <c r="H49" i="29" s="1"/>
  <c r="H50" i="28"/>
  <c r="H50" i="29" s="1"/>
  <c r="H51" i="28"/>
  <c r="H51" i="29" s="1"/>
  <c r="H52" i="28"/>
  <c r="H52" i="29" s="1"/>
  <c r="H53" i="28"/>
  <c r="H53" i="29" s="1"/>
  <c r="H54" i="28"/>
  <c r="H54" i="29" s="1"/>
  <c r="H55" i="28"/>
  <c r="H55" i="29" s="1"/>
  <c r="H56" i="28"/>
  <c r="H56" i="29" s="1"/>
  <c r="H57" i="28"/>
  <c r="H57" i="29" s="1"/>
  <c r="H58" i="28"/>
  <c r="H58" i="29" s="1"/>
  <c r="H59" i="28"/>
  <c r="H59" i="29" s="1"/>
  <c r="H60" i="28"/>
  <c r="H60" i="29" s="1"/>
  <c r="H61" i="28"/>
  <c r="H61" i="29" s="1"/>
  <c r="H62" i="28"/>
  <c r="H62" i="29" s="1"/>
  <c r="H63" i="28"/>
  <c r="H63" i="29" s="1"/>
  <c r="H64" i="28"/>
  <c r="H64" i="29" s="1"/>
  <c r="H65" i="28"/>
  <c r="H65" i="29" s="1"/>
  <c r="H66" i="28"/>
  <c r="H66" i="29" s="1"/>
  <c r="H67" i="28"/>
  <c r="H67" i="29" s="1"/>
  <c r="H68" i="28"/>
  <c r="H68" i="29" s="1"/>
  <c r="H69" i="28"/>
  <c r="H69" i="29" s="1"/>
  <c r="H70" i="28"/>
  <c r="H70" i="29" s="1"/>
  <c r="H71" i="28"/>
  <c r="H71" i="29" s="1"/>
  <c r="H72" i="28"/>
  <c r="H72" i="29" s="1"/>
  <c r="H73" i="28"/>
  <c r="H73" i="29" s="1"/>
  <c r="H74" i="28"/>
  <c r="H74" i="29" s="1"/>
  <c r="H75" i="28"/>
  <c r="H75" i="29" s="1"/>
  <c r="H76" i="28"/>
  <c r="H76" i="29" s="1"/>
  <c r="H77" i="28"/>
  <c r="H77" i="29" s="1"/>
  <c r="H78" i="28"/>
  <c r="H78" i="29" s="1"/>
  <c r="H79" i="28"/>
  <c r="H79" i="29" s="1"/>
  <c r="H80" i="28"/>
  <c r="H80" i="29" s="1"/>
  <c r="H81" i="28"/>
  <c r="H81" i="29" s="1"/>
  <c r="H82" i="28"/>
  <c r="H82" i="29" s="1"/>
  <c r="H83" i="28"/>
  <c r="H83" i="29" s="1"/>
  <c r="H84" i="28"/>
  <c r="H84" i="29" s="1"/>
  <c r="H85" i="28"/>
  <c r="H85" i="29" s="1"/>
  <c r="H86" i="28"/>
  <c r="H86" i="29" s="1"/>
  <c r="H87" i="28"/>
  <c r="H87" i="29" s="1"/>
  <c r="H88" i="28"/>
  <c r="H88" i="29" s="1"/>
  <c r="H89" i="28"/>
  <c r="H89" i="29" s="1"/>
  <c r="H90" i="28"/>
  <c r="H90" i="29" s="1"/>
  <c r="H91" i="28"/>
  <c r="H91" i="29" s="1"/>
  <c r="H92" i="28"/>
  <c r="H92" i="29" s="1"/>
  <c r="H93" i="28"/>
  <c r="H93" i="29" s="1"/>
  <c r="H94" i="28"/>
  <c r="H94" i="29" s="1"/>
  <c r="H95" i="28"/>
  <c r="H95" i="29" s="1"/>
  <c r="H96" i="28"/>
  <c r="H96" i="29" s="1"/>
  <c r="H97" i="28"/>
  <c r="H97" i="29" s="1"/>
  <c r="H98" i="28"/>
  <c r="H98" i="29" s="1"/>
  <c r="H99" i="28"/>
  <c r="H99" i="29" s="1"/>
  <c r="H100" i="28"/>
  <c r="H100" i="29" s="1"/>
  <c r="H101" i="28"/>
  <c r="H101" i="29" s="1"/>
  <c r="H102" i="28"/>
  <c r="H102" i="29" s="1"/>
  <c r="H103" i="28"/>
  <c r="H103" i="29" s="1"/>
  <c r="H104" i="28"/>
  <c r="H104" i="29" s="1"/>
  <c r="H105" i="28"/>
  <c r="H105" i="29" s="1"/>
  <c r="H106" i="28"/>
  <c r="H106" i="29" s="1"/>
  <c r="H107" i="28"/>
  <c r="H107" i="29" s="1"/>
  <c r="H108" i="28"/>
  <c r="H108" i="29" s="1"/>
  <c r="H109" i="28"/>
  <c r="H109" i="29" s="1"/>
  <c r="H110" i="28"/>
  <c r="H110" i="29" s="1"/>
  <c r="H111" i="28"/>
  <c r="H111" i="29" s="1"/>
  <c r="H112" i="28"/>
  <c r="H112" i="29" s="1"/>
  <c r="H113" i="28"/>
  <c r="H113" i="29" s="1"/>
  <c r="H114" i="28"/>
  <c r="H114" i="29" s="1"/>
  <c r="H115" i="28"/>
  <c r="H115" i="29" s="1"/>
  <c r="H116" i="28"/>
  <c r="H116" i="29" s="1"/>
  <c r="H117" i="28"/>
  <c r="H117" i="29" s="1"/>
  <c r="H118" i="28"/>
  <c r="H118" i="29" s="1"/>
  <c r="H119" i="28"/>
  <c r="H119" i="29" s="1"/>
  <c r="H120" i="28"/>
  <c r="H120" i="29" s="1"/>
  <c r="H121" i="28"/>
  <c r="H121" i="29" s="1"/>
  <c r="H122" i="28"/>
  <c r="H122" i="29" s="1"/>
  <c r="H123" i="28"/>
  <c r="H123" i="29" s="1"/>
  <c r="H124" i="28"/>
  <c r="H124" i="29" s="1"/>
  <c r="H125" i="28"/>
  <c r="H125" i="29" s="1"/>
  <c r="H126" i="28"/>
  <c r="H126" i="29" s="1"/>
  <c r="H127" i="28"/>
  <c r="H127" i="29" s="1"/>
  <c r="H128" i="28"/>
  <c r="H128" i="29" s="1"/>
  <c r="H129" i="28"/>
  <c r="H129" i="29" s="1"/>
  <c r="H130" i="28"/>
  <c r="H130" i="29" s="1"/>
  <c r="H131" i="28"/>
  <c r="H131" i="29" s="1"/>
  <c r="H132" i="28"/>
  <c r="H132" i="29" s="1"/>
  <c r="H133" i="28"/>
  <c r="H133" i="29" s="1"/>
  <c r="H134" i="28"/>
  <c r="H134" i="29" s="1"/>
  <c r="H135" i="28"/>
  <c r="H135" i="29" s="1"/>
  <c r="H136" i="28"/>
  <c r="H136" i="29" s="1"/>
  <c r="H137" i="28"/>
  <c r="H137" i="29" s="1"/>
  <c r="H138" i="28"/>
  <c r="H138" i="29" s="1"/>
  <c r="H139" i="28"/>
  <c r="H139" i="29" s="1"/>
  <c r="H140" i="28"/>
  <c r="H140" i="29" s="1"/>
  <c r="H141" i="28"/>
  <c r="H141" i="29" s="1"/>
  <c r="H142" i="28"/>
  <c r="H142" i="29" s="1"/>
  <c r="H143" i="28"/>
  <c r="H143" i="29" s="1"/>
  <c r="H144" i="28"/>
  <c r="H144" i="29" s="1"/>
  <c r="H145" i="28"/>
  <c r="H145" i="29" s="1"/>
  <c r="H146" i="28"/>
  <c r="H146" i="29" s="1"/>
  <c r="H147" i="28"/>
  <c r="H147" i="29" s="1"/>
  <c r="H148" i="28"/>
  <c r="H148" i="29" s="1"/>
  <c r="H149" i="28"/>
  <c r="H149" i="29" s="1"/>
  <c r="H150" i="28"/>
  <c r="H150" i="29" s="1"/>
  <c r="H151" i="28"/>
  <c r="H151" i="29" s="1"/>
  <c r="H152" i="28"/>
  <c r="H152" i="29" s="1"/>
  <c r="H153" i="28"/>
  <c r="H153" i="29" s="1"/>
  <c r="H154" i="28"/>
  <c r="H154" i="29" s="1"/>
  <c r="H155" i="28"/>
  <c r="H155" i="29" s="1"/>
  <c r="H156" i="28"/>
  <c r="H156" i="29" s="1"/>
  <c r="H157" i="28"/>
  <c r="H157" i="29" s="1"/>
  <c r="H158" i="28"/>
  <c r="H158" i="29" s="1"/>
  <c r="H159" i="28"/>
  <c r="H159" i="29" s="1"/>
  <c r="H160" i="28"/>
  <c r="H160" i="29" s="1"/>
  <c r="H161" i="28"/>
  <c r="H161" i="29" s="1"/>
  <c r="H162" i="28"/>
  <c r="H162" i="29" s="1"/>
  <c r="H163" i="28"/>
  <c r="H163" i="29" s="1"/>
  <c r="H164" i="28"/>
  <c r="H164" i="29" s="1"/>
  <c r="H165" i="28"/>
  <c r="H165" i="29" s="1"/>
  <c r="H166" i="28"/>
  <c r="H166" i="29" s="1"/>
  <c r="H167" i="28"/>
  <c r="H167" i="29" s="1"/>
  <c r="H168" i="28"/>
  <c r="H168" i="29" s="1"/>
  <c r="H169" i="28"/>
  <c r="H169" i="29" s="1"/>
  <c r="H170" i="28"/>
  <c r="H170" i="29" s="1"/>
  <c r="H171" i="28"/>
  <c r="H171" i="29" s="1"/>
  <c r="H172" i="28"/>
  <c r="H172" i="29" s="1"/>
  <c r="H173" i="28"/>
  <c r="H173" i="29" s="1"/>
  <c r="H174" i="28"/>
  <c r="H174" i="29" s="1"/>
  <c r="H175" i="28"/>
  <c r="H175" i="29" s="1"/>
  <c r="H176" i="28"/>
  <c r="H176" i="29" s="1"/>
  <c r="H177" i="28"/>
  <c r="H177" i="29" s="1"/>
  <c r="H178" i="28"/>
  <c r="H178" i="29" s="1"/>
  <c r="H179" i="28"/>
  <c r="H179" i="29" s="1"/>
  <c r="H180" i="28"/>
  <c r="H180" i="29" s="1"/>
  <c r="H181" i="28"/>
  <c r="H181" i="29" s="1"/>
  <c r="H182" i="28"/>
  <c r="H182" i="29" s="1"/>
  <c r="H183" i="28"/>
  <c r="H183" i="29" s="1"/>
  <c r="H184" i="28"/>
  <c r="H184" i="29" s="1"/>
  <c r="H185" i="28"/>
  <c r="H185" i="29" s="1"/>
  <c r="H186" i="28"/>
  <c r="H186" i="29" s="1"/>
  <c r="H187" i="28"/>
  <c r="H187" i="29" s="1"/>
  <c r="H188" i="28"/>
  <c r="H188" i="29" s="1"/>
  <c r="H189" i="28"/>
  <c r="H189" i="29" s="1"/>
  <c r="H190" i="28"/>
  <c r="H190" i="29" s="1"/>
  <c r="H191" i="28"/>
  <c r="H191" i="29" s="1"/>
  <c r="H192" i="28"/>
  <c r="H192" i="29" s="1"/>
  <c r="H193" i="28"/>
  <c r="H193" i="29" s="1"/>
  <c r="H194" i="28"/>
  <c r="H194" i="29" s="1"/>
  <c r="H195" i="28"/>
  <c r="H195" i="29" s="1"/>
  <c r="H196" i="28"/>
  <c r="H196" i="29" s="1"/>
  <c r="H197" i="28"/>
  <c r="H197" i="29" s="1"/>
  <c r="H198" i="28"/>
  <c r="H198" i="29" s="1"/>
  <c r="H199" i="28"/>
  <c r="H199" i="29" s="1"/>
  <c r="H200" i="28"/>
  <c r="H200" i="29" s="1"/>
  <c r="H201" i="28"/>
  <c r="H201" i="29" s="1"/>
  <c r="H202" i="28"/>
  <c r="H202" i="29" s="1"/>
  <c r="H203" i="28"/>
  <c r="H203" i="29" s="1"/>
  <c r="H204" i="28"/>
  <c r="H204" i="29" s="1"/>
  <c r="H205" i="28"/>
  <c r="H205" i="29" s="1"/>
  <c r="H206" i="28"/>
  <c r="H206" i="29" s="1"/>
  <c r="H207" i="28"/>
  <c r="H207" i="29" s="1"/>
  <c r="H208" i="28"/>
  <c r="H208" i="29" s="1"/>
  <c r="H209" i="28"/>
  <c r="H209" i="29" s="1"/>
  <c r="H210" i="28"/>
  <c r="H210" i="29" s="1"/>
  <c r="H211" i="28"/>
  <c r="H211" i="29" s="1"/>
  <c r="H212" i="28"/>
  <c r="H212" i="29" s="1"/>
  <c r="H213" i="28"/>
  <c r="H213" i="29" s="1"/>
  <c r="H214" i="28"/>
  <c r="H214" i="29" s="1"/>
  <c r="H215" i="28"/>
  <c r="H215" i="29" s="1"/>
  <c r="H216" i="28"/>
  <c r="H216" i="29" s="1"/>
  <c r="H217" i="28"/>
  <c r="H217" i="29" s="1"/>
  <c r="H218" i="28"/>
  <c r="H218" i="29" s="1"/>
  <c r="H219" i="28"/>
  <c r="H219" i="29" s="1"/>
  <c r="H220" i="28"/>
  <c r="H220" i="29" s="1"/>
  <c r="H221" i="28"/>
  <c r="H221" i="29" s="1"/>
  <c r="H222" i="28"/>
  <c r="H222" i="29" s="1"/>
  <c r="H223" i="28"/>
  <c r="H223" i="29" s="1"/>
  <c r="H224" i="28"/>
  <c r="H224" i="29" s="1"/>
  <c r="H225" i="28"/>
  <c r="H225" i="29" s="1"/>
  <c r="H226" i="28"/>
  <c r="H226" i="29" s="1"/>
  <c r="H227" i="28"/>
  <c r="H227" i="29" s="1"/>
  <c r="H228" i="28"/>
  <c r="H228" i="29" s="1"/>
  <c r="H229" i="28"/>
  <c r="H229" i="29" s="1"/>
  <c r="H230" i="28"/>
  <c r="H230" i="29" s="1"/>
  <c r="H231" i="28"/>
  <c r="H231" i="29" s="1"/>
  <c r="H232" i="28"/>
  <c r="H232" i="29" s="1"/>
  <c r="H233" i="28"/>
  <c r="H233" i="29" s="1"/>
  <c r="H234" i="28"/>
  <c r="H234" i="29" s="1"/>
  <c r="H235" i="28"/>
  <c r="H235" i="29" s="1"/>
  <c r="H236" i="28"/>
  <c r="H236" i="29" s="1"/>
  <c r="H237" i="28"/>
  <c r="H237" i="29" s="1"/>
  <c r="H238" i="28"/>
  <c r="H238" i="29" s="1"/>
  <c r="H239" i="28"/>
  <c r="H239" i="29" s="1"/>
  <c r="H240" i="28"/>
  <c r="H240" i="29" s="1"/>
  <c r="H241" i="28"/>
  <c r="H241" i="29" s="1"/>
  <c r="H242" i="28"/>
  <c r="H242" i="29" s="1"/>
  <c r="H243" i="28"/>
  <c r="H243" i="29" s="1"/>
  <c r="H244" i="28"/>
  <c r="H244" i="29" s="1"/>
  <c r="H245" i="28"/>
  <c r="H245" i="29" s="1"/>
  <c r="H246" i="28"/>
  <c r="H246" i="29" s="1"/>
  <c r="H247" i="28"/>
  <c r="H247" i="29" s="1"/>
  <c r="H248" i="28"/>
  <c r="H248" i="29" s="1"/>
  <c r="H249" i="28"/>
  <c r="H249" i="29" s="1"/>
  <c r="H250" i="28"/>
  <c r="H250" i="29" s="1"/>
  <c r="H251" i="28"/>
  <c r="H251" i="29" s="1"/>
  <c r="H252" i="28"/>
  <c r="H252" i="29" s="1"/>
  <c r="H253" i="28"/>
  <c r="H253" i="29" s="1"/>
  <c r="H254" i="28"/>
  <c r="H254" i="29" s="1"/>
  <c r="H255" i="28"/>
  <c r="H255" i="29" s="1"/>
  <c r="H256" i="28"/>
  <c r="H256" i="29" s="1"/>
  <c r="H257" i="28"/>
  <c r="H257" i="29" s="1"/>
  <c r="H258" i="28"/>
  <c r="H258" i="29" s="1"/>
  <c r="H259" i="28"/>
  <c r="H259" i="29" s="1"/>
  <c r="H260" i="28"/>
  <c r="H260" i="29" s="1"/>
  <c r="H261" i="28"/>
  <c r="H261" i="29" s="1"/>
  <c r="H262" i="28"/>
  <c r="H262" i="29" s="1"/>
  <c r="H263" i="28"/>
  <c r="H263" i="29" s="1"/>
  <c r="H264" i="28"/>
  <c r="H264" i="29" s="1"/>
  <c r="H265" i="28"/>
  <c r="H265" i="29" s="1"/>
  <c r="H266" i="28"/>
  <c r="H266" i="29" s="1"/>
  <c r="H267" i="28"/>
  <c r="H267" i="29" s="1"/>
  <c r="H268" i="28"/>
  <c r="H268" i="29" s="1"/>
  <c r="H269" i="28"/>
  <c r="H269" i="29" s="1"/>
  <c r="H270" i="28"/>
  <c r="H270" i="29" s="1"/>
  <c r="H271" i="28"/>
  <c r="H271" i="29" s="1"/>
  <c r="H272" i="28"/>
  <c r="H272" i="29" s="1"/>
  <c r="H273" i="28"/>
  <c r="H273" i="29" s="1"/>
  <c r="H274" i="28"/>
  <c r="H274" i="29" s="1"/>
  <c r="H275" i="28"/>
  <c r="H275" i="29" s="1"/>
  <c r="H276" i="28"/>
  <c r="H276" i="29" s="1"/>
  <c r="H277" i="28"/>
  <c r="H277" i="29" s="1"/>
  <c r="H278" i="28"/>
  <c r="H278" i="29" s="1"/>
  <c r="H279" i="28"/>
  <c r="H279" i="29" s="1"/>
  <c r="H280" i="28"/>
  <c r="H280" i="29" s="1"/>
  <c r="H281" i="28"/>
  <c r="H281" i="29" s="1"/>
  <c r="H282" i="28"/>
  <c r="H282" i="29" s="1"/>
  <c r="H283" i="28"/>
  <c r="H283" i="29" s="1"/>
  <c r="H284" i="28"/>
  <c r="H284" i="29" s="1"/>
  <c r="H285" i="28"/>
  <c r="H285" i="29" s="1"/>
  <c r="H286" i="28"/>
  <c r="H286" i="29" s="1"/>
  <c r="H287" i="28"/>
  <c r="H287" i="29" s="1"/>
  <c r="H288" i="28"/>
  <c r="H288" i="29" s="1"/>
  <c r="H289" i="28"/>
  <c r="H289" i="29" s="1"/>
  <c r="H290" i="28"/>
  <c r="H290" i="29" s="1"/>
  <c r="H291" i="28"/>
  <c r="H291" i="29" s="1"/>
  <c r="H292" i="28"/>
  <c r="H292" i="29" s="1"/>
  <c r="H293" i="28"/>
  <c r="H293" i="29" s="1"/>
  <c r="H294" i="28"/>
  <c r="H294" i="29" s="1"/>
  <c r="H295" i="28"/>
  <c r="H295" i="29" s="1"/>
  <c r="H296" i="28"/>
  <c r="H296" i="29" s="1"/>
  <c r="H297" i="28"/>
  <c r="H297" i="29" s="1"/>
  <c r="H298" i="28"/>
  <c r="H298" i="29" s="1"/>
  <c r="H299" i="28"/>
  <c r="H299" i="29" s="1"/>
  <c r="H300" i="28"/>
  <c r="H300" i="29" s="1"/>
  <c r="H301" i="28"/>
  <c r="H301" i="29" s="1"/>
  <c r="H302" i="28"/>
  <c r="H302" i="29" s="1"/>
  <c r="H303" i="28"/>
  <c r="H303" i="29" s="1"/>
  <c r="H304" i="28"/>
  <c r="H304" i="29" s="1"/>
  <c r="H305" i="28"/>
  <c r="H305" i="29" s="1"/>
  <c r="H306" i="28"/>
  <c r="H306" i="29" s="1"/>
  <c r="H307" i="28"/>
  <c r="H307" i="29" s="1"/>
  <c r="H308" i="28"/>
  <c r="H308" i="29" s="1"/>
  <c r="H309" i="28"/>
  <c r="H309" i="29" s="1"/>
  <c r="H310" i="28"/>
  <c r="H310" i="29" s="1"/>
  <c r="H311" i="28"/>
  <c r="H311" i="29" s="1"/>
  <c r="H312" i="28"/>
  <c r="H312" i="29" s="1"/>
  <c r="H313" i="28"/>
  <c r="H313" i="29" s="1"/>
  <c r="H314" i="28"/>
  <c r="H314" i="29" s="1"/>
  <c r="H315" i="28"/>
  <c r="H315" i="29" s="1"/>
  <c r="H316" i="28"/>
  <c r="H316" i="29" s="1"/>
  <c r="H317" i="28"/>
  <c r="H317" i="29" s="1"/>
  <c r="H318" i="28"/>
  <c r="H318" i="29" s="1"/>
  <c r="H319" i="28"/>
  <c r="H319" i="29" s="1"/>
  <c r="H320" i="28"/>
  <c r="H320" i="29" s="1"/>
  <c r="H321" i="28"/>
  <c r="H321" i="29" s="1"/>
  <c r="H322" i="28"/>
  <c r="H322" i="29" s="1"/>
  <c r="H323" i="28"/>
  <c r="H323" i="29" s="1"/>
  <c r="H324" i="28"/>
  <c r="H324" i="29" s="1"/>
  <c r="H325" i="28"/>
  <c r="H325" i="29" s="1"/>
  <c r="H326" i="28"/>
  <c r="H326" i="29" s="1"/>
  <c r="H327" i="28"/>
  <c r="H327" i="29" s="1"/>
  <c r="H328" i="28"/>
  <c r="H328" i="29" s="1"/>
  <c r="H329" i="28"/>
  <c r="H329" i="29" s="1"/>
  <c r="H330" i="28"/>
  <c r="H330" i="29" s="1"/>
  <c r="H331" i="28"/>
  <c r="H331" i="29" s="1"/>
  <c r="H332" i="28"/>
  <c r="H332" i="29" s="1"/>
  <c r="H333" i="28"/>
  <c r="H333" i="29" s="1"/>
  <c r="H334" i="28"/>
  <c r="H334" i="29" s="1"/>
  <c r="H335" i="28"/>
  <c r="H335" i="29" s="1"/>
  <c r="H336" i="28"/>
  <c r="H336" i="29" s="1"/>
  <c r="H337" i="28"/>
  <c r="H337" i="29" s="1"/>
  <c r="H338" i="28"/>
  <c r="H338" i="29" s="1"/>
  <c r="H339" i="28"/>
  <c r="H339" i="29" s="1"/>
  <c r="H340" i="28"/>
  <c r="H340" i="29" s="1"/>
  <c r="H341" i="28"/>
  <c r="H341" i="29" s="1"/>
  <c r="H342" i="28"/>
  <c r="H342" i="29" s="1"/>
  <c r="H343" i="28"/>
  <c r="H343" i="29" s="1"/>
  <c r="H344" i="28"/>
  <c r="H344" i="29" s="1"/>
  <c r="H345" i="28"/>
  <c r="H345" i="29" s="1"/>
  <c r="H346" i="28"/>
  <c r="H346" i="29" s="1"/>
  <c r="H347" i="28"/>
  <c r="H347" i="29" s="1"/>
  <c r="H348" i="28"/>
  <c r="H348" i="29" s="1"/>
  <c r="H349" i="28"/>
  <c r="H349" i="29" s="1"/>
  <c r="H350" i="28"/>
  <c r="H350" i="29" s="1"/>
  <c r="H351" i="28"/>
  <c r="H351" i="29" s="1"/>
  <c r="H352" i="28"/>
  <c r="H352" i="29" s="1"/>
  <c r="H353" i="28"/>
  <c r="H353" i="29" s="1"/>
  <c r="H354" i="28"/>
  <c r="H354" i="29" s="1"/>
  <c r="H355" i="28"/>
  <c r="H355" i="29" s="1"/>
  <c r="H356" i="28"/>
  <c r="H356" i="29" s="1"/>
  <c r="H357" i="28"/>
  <c r="H357" i="29" s="1"/>
  <c r="H358" i="28"/>
  <c r="H358" i="29" s="1"/>
  <c r="H359" i="28"/>
  <c r="H359" i="29" s="1"/>
  <c r="H360" i="28"/>
  <c r="H360" i="29" s="1"/>
  <c r="H361" i="28"/>
  <c r="H361" i="29" s="1"/>
  <c r="H362" i="28"/>
  <c r="H362" i="29" s="1"/>
  <c r="H363" i="28"/>
  <c r="H363" i="29" s="1"/>
  <c r="H364" i="28"/>
  <c r="H364" i="29" s="1"/>
  <c r="H365" i="28"/>
  <c r="H365" i="29" s="1"/>
  <c r="H366" i="28"/>
  <c r="H366" i="29" s="1"/>
  <c r="H367" i="28"/>
  <c r="H367" i="29" s="1"/>
  <c r="H368" i="28"/>
  <c r="H368" i="29" s="1"/>
  <c r="H369" i="28"/>
  <c r="H369" i="29" s="1"/>
  <c r="H370" i="28"/>
  <c r="H370" i="29" s="1"/>
  <c r="H371" i="28"/>
  <c r="H371" i="29" s="1"/>
  <c r="H372" i="28"/>
  <c r="H372" i="29" s="1"/>
  <c r="H373" i="28"/>
  <c r="H373" i="29" s="1"/>
  <c r="H374" i="28"/>
  <c r="H374" i="29" s="1"/>
  <c r="H375" i="28"/>
  <c r="H375" i="29" s="1"/>
  <c r="H376" i="28"/>
  <c r="H376" i="29" s="1"/>
  <c r="H377" i="28"/>
  <c r="H377" i="29" s="1"/>
  <c r="H378" i="28"/>
  <c r="H378" i="29" s="1"/>
  <c r="H379" i="28"/>
  <c r="H379" i="29" s="1"/>
  <c r="H380" i="28"/>
  <c r="H380" i="29" s="1"/>
  <c r="H381" i="28"/>
  <c r="H381" i="29" s="1"/>
  <c r="H382" i="28"/>
  <c r="H382" i="29" s="1"/>
  <c r="H2" i="28"/>
  <c r="H2" i="29" s="1"/>
  <c r="G25" i="28"/>
  <c r="G25" i="29" s="1"/>
  <c r="G26" i="28"/>
  <c r="G26" i="29" s="1"/>
  <c r="G27" i="28"/>
  <c r="G27" i="29" s="1"/>
  <c r="G28" i="28"/>
  <c r="G28" i="29" s="1"/>
  <c r="G29" i="28"/>
  <c r="G29" i="29" s="1"/>
  <c r="G30" i="28"/>
  <c r="G30" i="29" s="1"/>
  <c r="G31" i="28"/>
  <c r="G31" i="29" s="1"/>
  <c r="G32" i="28"/>
  <c r="G32" i="29" s="1"/>
  <c r="G33" i="28"/>
  <c r="G33" i="29" s="1"/>
  <c r="G34" i="28"/>
  <c r="G34" i="29" s="1"/>
  <c r="G35" i="28"/>
  <c r="G35" i="29" s="1"/>
  <c r="G36" i="28"/>
  <c r="G36" i="29" s="1"/>
  <c r="G37" i="28"/>
  <c r="G37" i="29" s="1"/>
  <c r="G38" i="28"/>
  <c r="G38" i="29" s="1"/>
  <c r="G39" i="28"/>
  <c r="G39" i="29" s="1"/>
  <c r="G40" i="28"/>
  <c r="G40" i="29" s="1"/>
  <c r="G41" i="28"/>
  <c r="G41" i="29" s="1"/>
  <c r="G42" i="28"/>
  <c r="G42" i="29" s="1"/>
  <c r="G43" i="28"/>
  <c r="G43" i="29" s="1"/>
  <c r="G44" i="28"/>
  <c r="G44" i="29" s="1"/>
  <c r="G45" i="28"/>
  <c r="G45" i="29" s="1"/>
  <c r="G46" i="28"/>
  <c r="G46" i="29" s="1"/>
  <c r="G47" i="28"/>
  <c r="G47" i="29" s="1"/>
  <c r="G48" i="28"/>
  <c r="G48" i="29" s="1"/>
  <c r="G49" i="28"/>
  <c r="G49" i="29" s="1"/>
  <c r="G50" i="28"/>
  <c r="G50" i="29" s="1"/>
  <c r="G51" i="28"/>
  <c r="G51" i="29" s="1"/>
  <c r="G52" i="28"/>
  <c r="G52" i="29" s="1"/>
  <c r="G53" i="28"/>
  <c r="G53" i="29" s="1"/>
  <c r="G54" i="28"/>
  <c r="G54" i="29" s="1"/>
  <c r="G55" i="28"/>
  <c r="G55" i="29" s="1"/>
  <c r="G56" i="28"/>
  <c r="G56" i="29" s="1"/>
  <c r="G57" i="28"/>
  <c r="G57" i="29" s="1"/>
  <c r="G58" i="28"/>
  <c r="G58" i="29" s="1"/>
  <c r="G59" i="28"/>
  <c r="G59" i="29" s="1"/>
  <c r="G60" i="28"/>
  <c r="G60" i="29" s="1"/>
  <c r="G61" i="28"/>
  <c r="G61" i="29" s="1"/>
  <c r="G62" i="28"/>
  <c r="G62" i="29" s="1"/>
  <c r="G63" i="28"/>
  <c r="G63" i="29" s="1"/>
  <c r="G64" i="28"/>
  <c r="G64" i="29" s="1"/>
  <c r="G65" i="28"/>
  <c r="G65" i="29" s="1"/>
  <c r="G66" i="28"/>
  <c r="G66" i="29" s="1"/>
  <c r="G67" i="28"/>
  <c r="G67" i="29" s="1"/>
  <c r="G68" i="28"/>
  <c r="G68" i="29" s="1"/>
  <c r="G69" i="28"/>
  <c r="G69" i="29" s="1"/>
  <c r="G70" i="28"/>
  <c r="G70" i="29" s="1"/>
  <c r="G71" i="28"/>
  <c r="G71" i="29" s="1"/>
  <c r="G72" i="28"/>
  <c r="G72" i="29" s="1"/>
  <c r="G73" i="28"/>
  <c r="G73" i="29" s="1"/>
  <c r="G74" i="28"/>
  <c r="G74" i="29" s="1"/>
  <c r="G75" i="28"/>
  <c r="G75" i="29" s="1"/>
  <c r="G76" i="28"/>
  <c r="G76" i="29" s="1"/>
  <c r="G77" i="28"/>
  <c r="G77" i="29" s="1"/>
  <c r="G78" i="28"/>
  <c r="G78" i="29" s="1"/>
  <c r="G79" i="28"/>
  <c r="G79" i="29" s="1"/>
  <c r="G80" i="28"/>
  <c r="G80" i="29" s="1"/>
  <c r="G81" i="28"/>
  <c r="G81" i="29" s="1"/>
  <c r="G82" i="28"/>
  <c r="G82" i="29" s="1"/>
  <c r="G83" i="28"/>
  <c r="G83" i="29" s="1"/>
  <c r="G84" i="28"/>
  <c r="G84" i="29" s="1"/>
  <c r="G85" i="28"/>
  <c r="G85" i="29" s="1"/>
  <c r="G86" i="28"/>
  <c r="G86" i="29" s="1"/>
  <c r="G87" i="28"/>
  <c r="G87" i="29" s="1"/>
  <c r="G88" i="28"/>
  <c r="G88" i="29" s="1"/>
  <c r="G89" i="28"/>
  <c r="G89" i="29" s="1"/>
  <c r="G90" i="28"/>
  <c r="G90" i="29" s="1"/>
  <c r="G91" i="28"/>
  <c r="G91" i="29" s="1"/>
  <c r="G92" i="28"/>
  <c r="G92" i="29" s="1"/>
  <c r="G93" i="28"/>
  <c r="G93" i="29" s="1"/>
  <c r="G94" i="28"/>
  <c r="G94" i="29" s="1"/>
  <c r="G95" i="28"/>
  <c r="G95" i="29" s="1"/>
  <c r="G96" i="28"/>
  <c r="G96" i="29" s="1"/>
  <c r="G97" i="28"/>
  <c r="G97" i="29" s="1"/>
  <c r="G98" i="28"/>
  <c r="G98" i="29" s="1"/>
  <c r="G99" i="28"/>
  <c r="G99" i="29" s="1"/>
  <c r="G100" i="28"/>
  <c r="G100" i="29" s="1"/>
  <c r="G101" i="28"/>
  <c r="G101" i="29" s="1"/>
  <c r="G102" i="28"/>
  <c r="G102" i="29" s="1"/>
  <c r="G103" i="28"/>
  <c r="G103" i="29" s="1"/>
  <c r="G104" i="28"/>
  <c r="G104" i="29" s="1"/>
  <c r="G105" i="28"/>
  <c r="G105" i="29" s="1"/>
  <c r="G106" i="28"/>
  <c r="G106" i="29" s="1"/>
  <c r="G107" i="28"/>
  <c r="G107" i="29" s="1"/>
  <c r="G108" i="28"/>
  <c r="G108" i="29" s="1"/>
  <c r="G109" i="28"/>
  <c r="G109" i="29" s="1"/>
  <c r="G110" i="28"/>
  <c r="G110" i="29" s="1"/>
  <c r="G111" i="28"/>
  <c r="G111" i="29" s="1"/>
  <c r="G112" i="28"/>
  <c r="G112" i="29" s="1"/>
  <c r="G113" i="28"/>
  <c r="G113" i="29" s="1"/>
  <c r="G114" i="28"/>
  <c r="G114" i="29" s="1"/>
  <c r="G115" i="28"/>
  <c r="G115" i="29" s="1"/>
  <c r="G116" i="28"/>
  <c r="G116" i="29" s="1"/>
  <c r="G117" i="28"/>
  <c r="G117" i="29" s="1"/>
  <c r="G118" i="28"/>
  <c r="G118" i="29" s="1"/>
  <c r="G119" i="28"/>
  <c r="G119" i="29" s="1"/>
  <c r="G120" i="28"/>
  <c r="G120" i="29" s="1"/>
  <c r="G121" i="28"/>
  <c r="G121" i="29" s="1"/>
  <c r="G122" i="28"/>
  <c r="G122" i="29" s="1"/>
  <c r="G123" i="28"/>
  <c r="G123" i="29" s="1"/>
  <c r="G124" i="28"/>
  <c r="G124" i="29" s="1"/>
  <c r="G125" i="28"/>
  <c r="G125" i="29" s="1"/>
  <c r="G126" i="28"/>
  <c r="G126" i="29" s="1"/>
  <c r="G127" i="28"/>
  <c r="G127" i="29" s="1"/>
  <c r="G128" i="28"/>
  <c r="G128" i="29" s="1"/>
  <c r="G129" i="28"/>
  <c r="G129" i="29" s="1"/>
  <c r="G130" i="28"/>
  <c r="G130" i="29" s="1"/>
  <c r="G131" i="28"/>
  <c r="G131" i="29" s="1"/>
  <c r="G132" i="28"/>
  <c r="G132" i="29" s="1"/>
  <c r="G133" i="28"/>
  <c r="G133" i="29" s="1"/>
  <c r="G134" i="28"/>
  <c r="G134" i="29" s="1"/>
  <c r="G135" i="28"/>
  <c r="G135" i="29" s="1"/>
  <c r="G136" i="28"/>
  <c r="G136" i="29" s="1"/>
  <c r="G137" i="28"/>
  <c r="G137" i="29" s="1"/>
  <c r="G138" i="28"/>
  <c r="G138" i="29" s="1"/>
  <c r="G139" i="28"/>
  <c r="G139" i="29" s="1"/>
  <c r="G140" i="28"/>
  <c r="G140" i="29" s="1"/>
  <c r="G141" i="28"/>
  <c r="G141" i="29" s="1"/>
  <c r="G142" i="28"/>
  <c r="G142" i="29" s="1"/>
  <c r="G143" i="28"/>
  <c r="G143" i="29" s="1"/>
  <c r="G144" i="28"/>
  <c r="G144" i="29" s="1"/>
  <c r="G145" i="28"/>
  <c r="G145" i="29" s="1"/>
  <c r="G146" i="28"/>
  <c r="G146" i="29" s="1"/>
  <c r="G147" i="28"/>
  <c r="G147" i="29" s="1"/>
  <c r="G148" i="28"/>
  <c r="G148" i="29" s="1"/>
  <c r="G149" i="28"/>
  <c r="G149" i="29" s="1"/>
  <c r="G150" i="28"/>
  <c r="G150" i="29" s="1"/>
  <c r="G151" i="28"/>
  <c r="G151" i="29" s="1"/>
  <c r="G152" i="28"/>
  <c r="G152" i="29" s="1"/>
  <c r="G153" i="28"/>
  <c r="G153" i="29" s="1"/>
  <c r="G154" i="28"/>
  <c r="G154" i="29" s="1"/>
  <c r="G155" i="28"/>
  <c r="G155" i="29" s="1"/>
  <c r="G156" i="28"/>
  <c r="G156" i="29" s="1"/>
  <c r="G157" i="28"/>
  <c r="G157" i="29" s="1"/>
  <c r="G158" i="28"/>
  <c r="G158" i="29" s="1"/>
  <c r="G159" i="28"/>
  <c r="G159" i="29" s="1"/>
  <c r="G160" i="28"/>
  <c r="G160" i="29" s="1"/>
  <c r="G161" i="28"/>
  <c r="G161" i="29" s="1"/>
  <c r="G162" i="28"/>
  <c r="G162" i="29" s="1"/>
  <c r="G163" i="28"/>
  <c r="G163" i="29" s="1"/>
  <c r="G164" i="28"/>
  <c r="G164" i="29" s="1"/>
  <c r="G165" i="28"/>
  <c r="G165" i="29" s="1"/>
  <c r="G166" i="28"/>
  <c r="G166" i="29" s="1"/>
  <c r="G167" i="28"/>
  <c r="G167" i="29" s="1"/>
  <c r="G168" i="28"/>
  <c r="G168" i="29" s="1"/>
  <c r="G169" i="28"/>
  <c r="G169" i="29" s="1"/>
  <c r="G170" i="28"/>
  <c r="G170" i="29" s="1"/>
  <c r="G171" i="28"/>
  <c r="G171" i="29" s="1"/>
  <c r="G172" i="28"/>
  <c r="G172" i="29" s="1"/>
  <c r="G173" i="28"/>
  <c r="G173" i="29" s="1"/>
  <c r="G174" i="28"/>
  <c r="G174" i="29" s="1"/>
  <c r="G175" i="28"/>
  <c r="G175" i="29" s="1"/>
  <c r="G176" i="28"/>
  <c r="G176" i="29" s="1"/>
  <c r="G177" i="28"/>
  <c r="G177" i="29" s="1"/>
  <c r="G178" i="28"/>
  <c r="G178" i="29" s="1"/>
  <c r="G179" i="28"/>
  <c r="G179" i="29" s="1"/>
  <c r="G180" i="28"/>
  <c r="G180" i="29" s="1"/>
  <c r="G181" i="28"/>
  <c r="G181" i="29" s="1"/>
  <c r="G182" i="28"/>
  <c r="G182" i="29" s="1"/>
  <c r="G183" i="28"/>
  <c r="G183" i="29" s="1"/>
  <c r="G184" i="28"/>
  <c r="G184" i="29" s="1"/>
  <c r="G185" i="28"/>
  <c r="G185" i="29" s="1"/>
  <c r="G186" i="28"/>
  <c r="G186" i="29" s="1"/>
  <c r="G187" i="28"/>
  <c r="G187" i="29" s="1"/>
  <c r="G188" i="28"/>
  <c r="G188" i="29" s="1"/>
  <c r="G189" i="28"/>
  <c r="G189" i="29" s="1"/>
  <c r="G190" i="28"/>
  <c r="G190" i="29" s="1"/>
  <c r="G191" i="28"/>
  <c r="G191" i="29" s="1"/>
  <c r="G192" i="28"/>
  <c r="G192" i="29" s="1"/>
  <c r="G193" i="28"/>
  <c r="G193" i="29" s="1"/>
  <c r="G194" i="28"/>
  <c r="G194" i="29" s="1"/>
  <c r="G195" i="28"/>
  <c r="G195" i="29" s="1"/>
  <c r="G196" i="28"/>
  <c r="G196" i="29" s="1"/>
  <c r="G197" i="28"/>
  <c r="G197" i="29" s="1"/>
  <c r="G198" i="28"/>
  <c r="G198" i="29" s="1"/>
  <c r="G199" i="28"/>
  <c r="G199" i="29" s="1"/>
  <c r="G200" i="28"/>
  <c r="G200" i="29" s="1"/>
  <c r="G201" i="28"/>
  <c r="G201" i="29" s="1"/>
  <c r="G202" i="28"/>
  <c r="G202" i="29" s="1"/>
  <c r="G203" i="28"/>
  <c r="G203" i="29" s="1"/>
  <c r="G204" i="28"/>
  <c r="G204" i="29" s="1"/>
  <c r="G205" i="28"/>
  <c r="G205" i="29" s="1"/>
  <c r="G206" i="28"/>
  <c r="G206" i="29" s="1"/>
  <c r="G207" i="28"/>
  <c r="G207" i="29" s="1"/>
  <c r="G208" i="28"/>
  <c r="G208" i="29" s="1"/>
  <c r="G209" i="28"/>
  <c r="G209" i="29" s="1"/>
  <c r="G210" i="28"/>
  <c r="G210" i="29" s="1"/>
  <c r="G211" i="28"/>
  <c r="G211" i="29" s="1"/>
  <c r="G212" i="28"/>
  <c r="G212" i="29" s="1"/>
  <c r="G213" i="28"/>
  <c r="G213" i="29" s="1"/>
  <c r="G214" i="28"/>
  <c r="G214" i="29" s="1"/>
  <c r="G215" i="28"/>
  <c r="G215" i="29" s="1"/>
  <c r="G216" i="28"/>
  <c r="G216" i="29" s="1"/>
  <c r="G217" i="28"/>
  <c r="G217" i="29" s="1"/>
  <c r="G218" i="28"/>
  <c r="G218" i="29" s="1"/>
  <c r="G219" i="28"/>
  <c r="G219" i="29" s="1"/>
  <c r="G220" i="28"/>
  <c r="G220" i="29" s="1"/>
  <c r="G221" i="28"/>
  <c r="G221" i="29" s="1"/>
  <c r="G222" i="28"/>
  <c r="G222" i="29" s="1"/>
  <c r="G223" i="28"/>
  <c r="G223" i="29" s="1"/>
  <c r="G224" i="28"/>
  <c r="G224" i="29" s="1"/>
  <c r="G225" i="28"/>
  <c r="G225" i="29" s="1"/>
  <c r="G226" i="28"/>
  <c r="G226" i="29" s="1"/>
  <c r="G227" i="28"/>
  <c r="G227" i="29" s="1"/>
  <c r="G228" i="28"/>
  <c r="G228" i="29" s="1"/>
  <c r="G229" i="28"/>
  <c r="G229" i="29" s="1"/>
  <c r="G230" i="28"/>
  <c r="G230" i="29" s="1"/>
  <c r="G231" i="28"/>
  <c r="G231" i="29" s="1"/>
  <c r="G232" i="28"/>
  <c r="G232" i="29" s="1"/>
  <c r="G233" i="28"/>
  <c r="G233" i="29" s="1"/>
  <c r="G234" i="28"/>
  <c r="G234" i="29" s="1"/>
  <c r="G235" i="28"/>
  <c r="G235" i="29" s="1"/>
  <c r="G236" i="28"/>
  <c r="G236" i="29" s="1"/>
  <c r="G237" i="28"/>
  <c r="G237" i="29" s="1"/>
  <c r="G238" i="28"/>
  <c r="G238" i="29" s="1"/>
  <c r="G239" i="28"/>
  <c r="G239" i="29" s="1"/>
  <c r="G240" i="28"/>
  <c r="G240" i="29" s="1"/>
  <c r="G241" i="28"/>
  <c r="G241" i="29" s="1"/>
  <c r="G242" i="28"/>
  <c r="G242" i="29" s="1"/>
  <c r="G243" i="28"/>
  <c r="G243" i="29" s="1"/>
  <c r="G244" i="28"/>
  <c r="G244" i="29" s="1"/>
  <c r="G245" i="28"/>
  <c r="G245" i="29" s="1"/>
  <c r="G246" i="28"/>
  <c r="G246" i="29" s="1"/>
  <c r="G247" i="28"/>
  <c r="G247" i="29" s="1"/>
  <c r="G248" i="28"/>
  <c r="G248" i="29" s="1"/>
  <c r="G249" i="28"/>
  <c r="G249" i="29" s="1"/>
  <c r="G250" i="28"/>
  <c r="G250" i="29" s="1"/>
  <c r="G251" i="28"/>
  <c r="G251" i="29" s="1"/>
  <c r="G252" i="28"/>
  <c r="G252" i="29" s="1"/>
  <c r="G253" i="28"/>
  <c r="G253" i="29" s="1"/>
  <c r="G254" i="28"/>
  <c r="G254" i="29" s="1"/>
  <c r="G255" i="28"/>
  <c r="G255" i="29" s="1"/>
  <c r="G256" i="28"/>
  <c r="G256" i="29" s="1"/>
  <c r="G257" i="28"/>
  <c r="G257" i="29" s="1"/>
  <c r="G258" i="28"/>
  <c r="G258" i="29" s="1"/>
  <c r="G259" i="28"/>
  <c r="G259" i="29" s="1"/>
  <c r="G260" i="28"/>
  <c r="G260" i="29" s="1"/>
  <c r="G261" i="28"/>
  <c r="G261" i="29" s="1"/>
  <c r="G262" i="28"/>
  <c r="G262" i="29" s="1"/>
  <c r="G263" i="28"/>
  <c r="G263" i="29" s="1"/>
  <c r="G264" i="28"/>
  <c r="G264" i="29" s="1"/>
  <c r="G265" i="28"/>
  <c r="G265" i="29" s="1"/>
  <c r="G266" i="28"/>
  <c r="G266" i="29" s="1"/>
  <c r="G267" i="28"/>
  <c r="G267" i="29" s="1"/>
  <c r="G268" i="28"/>
  <c r="G268" i="29" s="1"/>
  <c r="G269" i="28"/>
  <c r="G269" i="29" s="1"/>
  <c r="G270" i="28"/>
  <c r="G270" i="29" s="1"/>
  <c r="G271" i="28"/>
  <c r="G271" i="29" s="1"/>
  <c r="G272" i="28"/>
  <c r="G272" i="29" s="1"/>
  <c r="G273" i="28"/>
  <c r="G273" i="29" s="1"/>
  <c r="G274" i="28"/>
  <c r="G274" i="29" s="1"/>
  <c r="G275" i="28"/>
  <c r="G275" i="29" s="1"/>
  <c r="G276" i="28"/>
  <c r="G276" i="29" s="1"/>
  <c r="G277" i="28"/>
  <c r="G277" i="29" s="1"/>
  <c r="G278" i="28"/>
  <c r="G278" i="29" s="1"/>
  <c r="G279" i="28"/>
  <c r="G279" i="29" s="1"/>
  <c r="G280" i="28"/>
  <c r="G280" i="29" s="1"/>
  <c r="G281" i="28"/>
  <c r="G281" i="29" s="1"/>
  <c r="G282" i="28"/>
  <c r="G282" i="29" s="1"/>
  <c r="G283" i="28"/>
  <c r="G283" i="29" s="1"/>
  <c r="G284" i="28"/>
  <c r="G284" i="29" s="1"/>
  <c r="G285" i="28"/>
  <c r="G285" i="29" s="1"/>
  <c r="G286" i="28"/>
  <c r="G286" i="29" s="1"/>
  <c r="G287" i="28"/>
  <c r="G287" i="29" s="1"/>
  <c r="G288" i="28"/>
  <c r="G288" i="29" s="1"/>
  <c r="G289" i="28"/>
  <c r="G289" i="29" s="1"/>
  <c r="G290" i="28"/>
  <c r="G290" i="29" s="1"/>
  <c r="G291" i="28"/>
  <c r="G291" i="29" s="1"/>
  <c r="G292" i="28"/>
  <c r="G292" i="29" s="1"/>
  <c r="G293" i="28"/>
  <c r="G293" i="29" s="1"/>
  <c r="G294" i="28"/>
  <c r="G294" i="29" s="1"/>
  <c r="G295" i="28"/>
  <c r="G295" i="29" s="1"/>
  <c r="G296" i="28"/>
  <c r="G296" i="29" s="1"/>
  <c r="G297" i="28"/>
  <c r="G297" i="29" s="1"/>
  <c r="G298" i="28"/>
  <c r="G298" i="29" s="1"/>
  <c r="G299" i="28"/>
  <c r="G299" i="29" s="1"/>
  <c r="G300" i="28"/>
  <c r="G300" i="29" s="1"/>
  <c r="G301" i="28"/>
  <c r="G301" i="29" s="1"/>
  <c r="G302" i="28"/>
  <c r="G302" i="29" s="1"/>
  <c r="G303" i="28"/>
  <c r="G303" i="29" s="1"/>
  <c r="G304" i="28"/>
  <c r="G304" i="29" s="1"/>
  <c r="G305" i="28"/>
  <c r="G305" i="29" s="1"/>
  <c r="G306" i="28"/>
  <c r="G306" i="29" s="1"/>
  <c r="G307" i="28"/>
  <c r="G307" i="29" s="1"/>
  <c r="G308" i="28"/>
  <c r="G308" i="29" s="1"/>
  <c r="G309" i="28"/>
  <c r="G309" i="29" s="1"/>
  <c r="G310" i="28"/>
  <c r="G310" i="29" s="1"/>
  <c r="G311" i="28"/>
  <c r="G311" i="29" s="1"/>
  <c r="G312" i="28"/>
  <c r="G312" i="29" s="1"/>
  <c r="G313" i="28"/>
  <c r="G313" i="29" s="1"/>
  <c r="G314" i="28"/>
  <c r="G314" i="29" s="1"/>
  <c r="G315" i="28"/>
  <c r="G315" i="29" s="1"/>
  <c r="G316" i="28"/>
  <c r="G316" i="29" s="1"/>
  <c r="G317" i="28"/>
  <c r="G317" i="29" s="1"/>
  <c r="G318" i="28"/>
  <c r="G318" i="29" s="1"/>
  <c r="G319" i="28"/>
  <c r="G319" i="29" s="1"/>
  <c r="G320" i="28"/>
  <c r="G320" i="29" s="1"/>
  <c r="G321" i="28"/>
  <c r="G321" i="29" s="1"/>
  <c r="G322" i="28"/>
  <c r="G322" i="29" s="1"/>
  <c r="G323" i="28"/>
  <c r="G323" i="29" s="1"/>
  <c r="G324" i="28"/>
  <c r="G324" i="29" s="1"/>
  <c r="G325" i="28"/>
  <c r="G325" i="29" s="1"/>
  <c r="G326" i="28"/>
  <c r="G326" i="29" s="1"/>
  <c r="G327" i="28"/>
  <c r="G327" i="29" s="1"/>
  <c r="G328" i="28"/>
  <c r="G328" i="29" s="1"/>
  <c r="G329" i="28"/>
  <c r="G329" i="29" s="1"/>
  <c r="G330" i="28"/>
  <c r="G330" i="29" s="1"/>
  <c r="G331" i="28"/>
  <c r="G331" i="29" s="1"/>
  <c r="G332" i="28"/>
  <c r="G332" i="29" s="1"/>
  <c r="G333" i="28"/>
  <c r="G333" i="29" s="1"/>
  <c r="G334" i="28"/>
  <c r="G334" i="29" s="1"/>
  <c r="G335" i="28"/>
  <c r="G335" i="29" s="1"/>
  <c r="G336" i="28"/>
  <c r="G336" i="29" s="1"/>
  <c r="G337" i="28"/>
  <c r="G337" i="29" s="1"/>
  <c r="G338" i="28"/>
  <c r="G338" i="29" s="1"/>
  <c r="G339" i="28"/>
  <c r="G339" i="29" s="1"/>
  <c r="G340" i="28"/>
  <c r="G340" i="29" s="1"/>
  <c r="G341" i="28"/>
  <c r="G341" i="29" s="1"/>
  <c r="G342" i="28"/>
  <c r="G342" i="29" s="1"/>
  <c r="G343" i="28"/>
  <c r="G343" i="29" s="1"/>
  <c r="G344" i="28"/>
  <c r="G344" i="29" s="1"/>
  <c r="G345" i="28"/>
  <c r="G345" i="29" s="1"/>
  <c r="G346" i="28"/>
  <c r="G346" i="29" s="1"/>
  <c r="G347" i="28"/>
  <c r="G347" i="29" s="1"/>
  <c r="G348" i="28"/>
  <c r="G348" i="29" s="1"/>
  <c r="G349" i="28"/>
  <c r="G349" i="29" s="1"/>
  <c r="G350" i="28"/>
  <c r="G350" i="29" s="1"/>
  <c r="G351" i="28"/>
  <c r="G351" i="29" s="1"/>
  <c r="G352" i="28"/>
  <c r="G352" i="29" s="1"/>
  <c r="G353" i="28"/>
  <c r="G353" i="29" s="1"/>
  <c r="G354" i="28"/>
  <c r="G354" i="29" s="1"/>
  <c r="G355" i="28"/>
  <c r="G355" i="29" s="1"/>
  <c r="G356" i="28"/>
  <c r="G356" i="29" s="1"/>
  <c r="G357" i="28"/>
  <c r="G357" i="29" s="1"/>
  <c r="G358" i="28"/>
  <c r="G358" i="29" s="1"/>
  <c r="G359" i="28"/>
  <c r="G359" i="29" s="1"/>
  <c r="G360" i="28"/>
  <c r="G360" i="29" s="1"/>
  <c r="G361" i="28"/>
  <c r="G361" i="29" s="1"/>
  <c r="G362" i="28"/>
  <c r="G362" i="29" s="1"/>
  <c r="G363" i="28"/>
  <c r="G363" i="29" s="1"/>
  <c r="G364" i="28"/>
  <c r="G364" i="29" s="1"/>
  <c r="G365" i="28"/>
  <c r="G365" i="29" s="1"/>
  <c r="G366" i="28"/>
  <c r="G366" i="29" s="1"/>
  <c r="G367" i="28"/>
  <c r="G367" i="29" s="1"/>
  <c r="G368" i="28"/>
  <c r="G368" i="29" s="1"/>
  <c r="G369" i="28"/>
  <c r="G369" i="29" s="1"/>
  <c r="G370" i="28"/>
  <c r="G370" i="29" s="1"/>
  <c r="G371" i="28"/>
  <c r="G371" i="29" s="1"/>
  <c r="G372" i="28"/>
  <c r="G372" i="29" s="1"/>
  <c r="G373" i="28"/>
  <c r="G373" i="29" s="1"/>
  <c r="G374" i="28"/>
  <c r="G374" i="29" s="1"/>
  <c r="G375" i="28"/>
  <c r="G375" i="29" s="1"/>
  <c r="G376" i="28"/>
  <c r="G376" i="29" s="1"/>
  <c r="G377" i="28"/>
  <c r="G377" i="29" s="1"/>
  <c r="G378" i="28"/>
  <c r="G378" i="29" s="1"/>
  <c r="G379" i="28"/>
  <c r="G379" i="29" s="1"/>
  <c r="G380" i="28"/>
  <c r="G380" i="29" s="1"/>
  <c r="G381" i="28"/>
  <c r="G381" i="29" s="1"/>
  <c r="G382" i="28"/>
  <c r="G382" i="29" s="1"/>
  <c r="G3" i="28"/>
  <c r="G3" i="29" s="1"/>
  <c r="G4" i="28"/>
  <c r="G4" i="29" s="1"/>
  <c r="G5" i="28"/>
  <c r="G5" i="29" s="1"/>
  <c r="G6" i="28"/>
  <c r="G6" i="29" s="1"/>
  <c r="G7" i="28"/>
  <c r="G7" i="29" s="1"/>
  <c r="G8" i="28"/>
  <c r="G8" i="29" s="1"/>
  <c r="G9" i="28"/>
  <c r="G9" i="29" s="1"/>
  <c r="G10" i="28"/>
  <c r="G10" i="29" s="1"/>
  <c r="G11" i="28"/>
  <c r="G11" i="29" s="1"/>
  <c r="G12" i="28"/>
  <c r="G12" i="29" s="1"/>
  <c r="G13" i="28"/>
  <c r="G13" i="29" s="1"/>
  <c r="G14" i="28"/>
  <c r="G14" i="29" s="1"/>
  <c r="G15" i="28"/>
  <c r="G15" i="29" s="1"/>
  <c r="G16" i="28"/>
  <c r="G16" i="29" s="1"/>
  <c r="G17" i="28"/>
  <c r="G17" i="29" s="1"/>
  <c r="G18" i="28"/>
  <c r="G18" i="29" s="1"/>
  <c r="G19" i="28"/>
  <c r="G19" i="29" s="1"/>
  <c r="G20" i="28"/>
  <c r="G20" i="29" s="1"/>
  <c r="G21" i="28"/>
  <c r="G21" i="29" s="1"/>
  <c r="G22" i="28"/>
  <c r="G22" i="29" s="1"/>
  <c r="G23" i="28"/>
  <c r="G23" i="29" s="1"/>
  <c r="G24" i="28"/>
  <c r="G24" i="29" s="1"/>
  <c r="G2" i="28"/>
  <c r="G2" i="29" s="1"/>
  <c r="E138" i="28" l="1"/>
  <c r="E130" i="28"/>
  <c r="E122" i="28"/>
  <c r="E114" i="28"/>
  <c r="E106" i="28"/>
  <c r="E98" i="28"/>
  <c r="E90" i="28"/>
  <c r="E82" i="28"/>
  <c r="E74" i="28"/>
  <c r="E66" i="28"/>
  <c r="E58" i="28"/>
  <c r="E50" i="28"/>
  <c r="E42" i="28"/>
  <c r="E34" i="28"/>
  <c r="E26" i="28"/>
  <c r="E18" i="28"/>
  <c r="E10" i="28"/>
  <c r="E2" i="28"/>
  <c r="E375" i="28"/>
  <c r="E351" i="28"/>
  <c r="E319" i="28"/>
  <c r="E311" i="28"/>
  <c r="E303" i="28"/>
  <c r="E295" i="28"/>
  <c r="E287" i="28"/>
  <c r="E279" i="28"/>
  <c r="E271" i="28"/>
  <c r="E263" i="28"/>
  <c r="E255" i="28"/>
  <c r="E247" i="28"/>
  <c r="E239" i="28"/>
  <c r="E231" i="28"/>
  <c r="E223" i="28"/>
  <c r="E215" i="28"/>
  <c r="E207" i="28"/>
  <c r="E199" i="28"/>
  <c r="E191" i="28"/>
  <c r="E183" i="28"/>
  <c r="E175" i="28"/>
  <c r="E167" i="28"/>
  <c r="E159" i="28"/>
  <c r="E143" i="28"/>
  <c r="E135" i="28"/>
  <c r="E127" i="28"/>
  <c r="E119" i="28"/>
  <c r="E111" i="28"/>
  <c r="E103" i="28"/>
  <c r="E95" i="28"/>
  <c r="E87" i="28"/>
  <c r="E79" i="28"/>
  <c r="E71" i="28"/>
  <c r="E63" i="28"/>
  <c r="E55" i="28"/>
  <c r="E47" i="28"/>
  <c r="E39" i="28"/>
  <c r="E31" i="28"/>
  <c r="E23" i="28"/>
  <c r="E15" i="28"/>
  <c r="E7" i="28"/>
  <c r="E362" i="28"/>
  <c r="E322" i="28"/>
  <c r="E314" i="28"/>
  <c r="E306" i="28"/>
  <c r="E290" i="28"/>
  <c r="E282" i="28"/>
  <c r="E274" i="28"/>
  <c r="E266" i="28"/>
  <c r="E258" i="28"/>
  <c r="E250" i="28"/>
  <c r="E242" i="28"/>
  <c r="E234" i="28"/>
  <c r="E226" i="28"/>
  <c r="E218" i="28"/>
  <c r="E210" i="28"/>
  <c r="E202" i="28"/>
  <c r="E194" i="28"/>
  <c r="E186" i="28"/>
  <c r="E178" i="28"/>
  <c r="E170" i="28"/>
  <c r="E162" i="28"/>
  <c r="E154" i="28"/>
  <c r="E146" i="28"/>
  <c r="E378" i="28"/>
  <c r="E370" i="28"/>
  <c r="E298" i="28"/>
  <c r="E382" i="28"/>
  <c r="E374" i="28"/>
  <c r="E350" i="28"/>
  <c r="E318" i="28"/>
  <c r="E310" i="28"/>
  <c r="E302" i="28"/>
  <c r="E294" i="28"/>
  <c r="E286" i="28"/>
  <c r="E278" i="28"/>
  <c r="E270" i="28"/>
  <c r="E262" i="28"/>
  <c r="E254" i="28"/>
  <c r="E246" i="28"/>
  <c r="E238" i="28"/>
  <c r="E230" i="28"/>
  <c r="E222" i="28"/>
  <c r="E214" i="28"/>
  <c r="E206" i="28"/>
  <c r="E198" i="28"/>
  <c r="E190" i="28"/>
  <c r="E182" i="28"/>
  <c r="E174" i="28"/>
  <c r="E166" i="28"/>
  <c r="E158" i="28"/>
  <c r="E142" i="28"/>
  <c r="E134" i="28"/>
  <c r="E126" i="28"/>
  <c r="E118" i="28"/>
  <c r="E110" i="28"/>
  <c r="E102" i="28"/>
  <c r="E94" i="28"/>
  <c r="E86" i="28"/>
  <c r="E78" i="28"/>
  <c r="E70" i="28"/>
  <c r="E62" i="28"/>
  <c r="E54" i="28"/>
  <c r="E46" i="28"/>
  <c r="E38" i="28"/>
  <c r="E30" i="28"/>
  <c r="E22" i="28"/>
  <c r="E14" i="28"/>
  <c r="E6" i="28"/>
  <c r="E381" i="28"/>
  <c r="E373" i="28"/>
  <c r="E349" i="28"/>
  <c r="E317" i="28"/>
  <c r="E309" i="28"/>
  <c r="E301" i="28"/>
  <c r="E293" i="28"/>
  <c r="E285" i="28"/>
  <c r="E277" i="28"/>
  <c r="E269" i="28"/>
  <c r="E261" i="28"/>
  <c r="E253" i="28"/>
  <c r="E245" i="28"/>
  <c r="E237" i="28"/>
  <c r="E229" i="28"/>
  <c r="E221" i="28"/>
  <c r="E213" i="28"/>
  <c r="E205" i="28"/>
  <c r="E197" i="28"/>
  <c r="E189" i="28"/>
  <c r="E181" i="28"/>
  <c r="E173" i="28"/>
  <c r="E165" i="28"/>
  <c r="E157" i="28"/>
  <c r="E141" i="28"/>
  <c r="E133" i="28"/>
  <c r="E125" i="28"/>
  <c r="E117" i="28"/>
  <c r="E109" i="28"/>
  <c r="E101" i="28"/>
  <c r="E93" i="28"/>
  <c r="E85" i="28"/>
  <c r="E77" i="28"/>
  <c r="E69" i="28"/>
  <c r="E61" i="28"/>
  <c r="E53" i="28"/>
  <c r="E45" i="28"/>
  <c r="E37" i="28"/>
  <c r="E29" i="28"/>
  <c r="E21" i="28"/>
  <c r="E13" i="28"/>
  <c r="E5" i="28"/>
  <c r="E380" i="28"/>
  <c r="E372" i="28"/>
  <c r="E364" i="28"/>
  <c r="E348" i="28"/>
  <c r="E316" i="28"/>
  <c r="E308" i="28"/>
  <c r="E300" i="28"/>
  <c r="E292" i="28"/>
  <c r="E284" i="28"/>
  <c r="E276" i="28"/>
  <c r="E268" i="28"/>
  <c r="E260" i="28"/>
  <c r="E252" i="28"/>
  <c r="E244" i="28"/>
  <c r="E236" i="28"/>
  <c r="E228" i="28"/>
  <c r="E220" i="28"/>
  <c r="E212" i="28"/>
  <c r="E204" i="28"/>
  <c r="E196" i="28"/>
  <c r="E188" i="28"/>
  <c r="E180" i="28"/>
  <c r="E172" i="28"/>
  <c r="E164" i="28"/>
  <c r="E156" i="28"/>
  <c r="E148" i="28"/>
  <c r="E140" i="28"/>
  <c r="E132" i="28"/>
  <c r="E124" i="28"/>
  <c r="E116" i="28"/>
  <c r="E108" i="28"/>
  <c r="E100" i="28"/>
  <c r="E92" i="28"/>
  <c r="E84" i="28"/>
  <c r="E76" i="28"/>
  <c r="E68" i="28"/>
  <c r="E60" i="28"/>
  <c r="E52" i="28"/>
  <c r="E44" i="28"/>
  <c r="E36" i="28"/>
  <c r="E28" i="28"/>
  <c r="E20" i="28"/>
  <c r="E12" i="28"/>
  <c r="E4" i="28"/>
  <c r="E379" i="28"/>
  <c r="E371" i="28"/>
  <c r="E363" i="28"/>
  <c r="E347" i="28"/>
  <c r="E315" i="28"/>
  <c r="E307" i="28"/>
  <c r="E299" i="28"/>
  <c r="E291" i="28"/>
  <c r="E283" i="28"/>
  <c r="E275" i="28"/>
  <c r="E267" i="28"/>
  <c r="E259" i="28"/>
  <c r="E251" i="28"/>
  <c r="E243" i="28"/>
  <c r="E235" i="28"/>
  <c r="E227" i="28"/>
  <c r="E219" i="28"/>
  <c r="E211" i="28"/>
  <c r="E203" i="28"/>
  <c r="E195" i="28"/>
  <c r="E187" i="28"/>
  <c r="E179" i="28"/>
  <c r="E171" i="28"/>
  <c r="E163" i="28"/>
  <c r="E155" i="28"/>
  <c r="E147" i="28"/>
  <c r="E139" i="28"/>
  <c r="E131" i="28"/>
  <c r="E123" i="28"/>
  <c r="E115" i="28"/>
  <c r="E107" i="28"/>
  <c r="E99" i="28"/>
  <c r="E91" i="28"/>
  <c r="E83" i="28"/>
  <c r="E75" i="28"/>
  <c r="E67" i="28"/>
  <c r="E59" i="28"/>
  <c r="E51" i="28"/>
  <c r="E43" i="28"/>
  <c r="E35" i="28"/>
  <c r="E27" i="28"/>
  <c r="E19" i="28"/>
  <c r="E11" i="28"/>
  <c r="E3" i="28"/>
  <c r="E377" i="28"/>
  <c r="E369" i="28"/>
  <c r="E321" i="28"/>
  <c r="E313" i="28"/>
  <c r="E305" i="28"/>
  <c r="E297" i="28"/>
  <c r="E289" i="28"/>
  <c r="E281" i="28"/>
  <c r="E273" i="28"/>
  <c r="E265" i="28"/>
  <c r="E257" i="28"/>
  <c r="E249" i="28"/>
  <c r="E241" i="28"/>
  <c r="E233" i="28"/>
  <c r="E225" i="28"/>
  <c r="E217" i="28"/>
  <c r="E209" i="28"/>
  <c r="E201" i="28"/>
  <c r="E193" i="28"/>
  <c r="E185" i="28"/>
  <c r="E177" i="28"/>
  <c r="E169" i="28"/>
  <c r="E161" i="28"/>
  <c r="E153" i="28"/>
  <c r="E145" i="28"/>
  <c r="E137" i="28"/>
  <c r="E129" i="28"/>
  <c r="E121" i="28"/>
  <c r="E113" i="28"/>
  <c r="E105" i="28"/>
  <c r="E97" i="28"/>
  <c r="E89" i="28"/>
  <c r="E81" i="28"/>
  <c r="E73" i="28"/>
  <c r="E65" i="28"/>
  <c r="E57" i="28"/>
  <c r="E49" i="28"/>
  <c r="E41" i="28"/>
  <c r="E33" i="28"/>
  <c r="E25" i="28"/>
  <c r="E17" i="28"/>
  <c r="E9" i="28"/>
  <c r="E376" i="28"/>
  <c r="E368" i="28"/>
  <c r="E352" i="28"/>
  <c r="E320" i="28"/>
  <c r="E312" i="28"/>
  <c r="E304" i="28"/>
  <c r="E296" i="28"/>
  <c r="E288" i="28"/>
  <c r="E280" i="28"/>
  <c r="E272" i="28"/>
  <c r="E264" i="28"/>
  <c r="E256" i="28"/>
  <c r="E248" i="28"/>
  <c r="E240" i="28"/>
  <c r="E232" i="28"/>
  <c r="E224" i="28"/>
  <c r="E216" i="28"/>
  <c r="E208" i="28"/>
  <c r="E200" i="28"/>
  <c r="E192" i="28"/>
  <c r="E184" i="28"/>
  <c r="E176" i="28"/>
  <c r="E168" i="28"/>
  <c r="E160" i="28"/>
  <c r="E152" i="28"/>
  <c r="E144" i="28"/>
  <c r="E136" i="28"/>
  <c r="E128" i="28"/>
  <c r="E120" i="28"/>
  <c r="E112" i="28"/>
  <c r="E104" i="28"/>
  <c r="E96" i="28"/>
  <c r="E88" i="28"/>
  <c r="E80" i="28"/>
  <c r="E72" i="28"/>
  <c r="E64" i="28"/>
  <c r="E56" i="28"/>
  <c r="E48" i="28"/>
  <c r="E40" i="28"/>
  <c r="E32" i="28"/>
  <c r="E24" i="28"/>
  <c r="E16" i="28"/>
  <c r="E8" i="28"/>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157" i="29"/>
  <c r="C158" i="29"/>
  <c r="C159" i="29"/>
  <c r="C160" i="29"/>
  <c r="C161" i="29"/>
  <c r="C162" i="29"/>
  <c r="C163" i="29"/>
  <c r="C164" i="29"/>
  <c r="C165" i="29"/>
  <c r="C166" i="29"/>
  <c r="C167" i="29"/>
  <c r="C168" i="29"/>
  <c r="C169" i="29"/>
  <c r="C170" i="29"/>
  <c r="C171" i="29"/>
  <c r="C172" i="29"/>
  <c r="C173" i="29"/>
  <c r="C174" i="29"/>
  <c r="C175" i="29"/>
  <c r="C176" i="29"/>
  <c r="C177" i="29"/>
  <c r="C178" i="29"/>
  <c r="C179" i="29"/>
  <c r="C180" i="29"/>
  <c r="C181" i="29"/>
  <c r="C182" i="29"/>
  <c r="C183" i="29"/>
  <c r="C184" i="29"/>
  <c r="C185" i="29"/>
  <c r="C186" i="29"/>
  <c r="C187" i="29"/>
  <c r="C188" i="29"/>
  <c r="C189" i="29"/>
  <c r="C190" i="29"/>
  <c r="C191" i="29"/>
  <c r="C192" i="29"/>
  <c r="C193" i="29"/>
  <c r="C194" i="29"/>
  <c r="C195" i="29"/>
  <c r="C196" i="29"/>
  <c r="C197" i="29"/>
  <c r="C198" i="29"/>
  <c r="C199" i="29"/>
  <c r="C200" i="29"/>
  <c r="C201" i="29"/>
  <c r="C202" i="29"/>
  <c r="C203" i="29"/>
  <c r="C204" i="29"/>
  <c r="C205" i="29"/>
  <c r="C206" i="29"/>
  <c r="C207" i="29"/>
  <c r="C208" i="29"/>
  <c r="C209" i="29"/>
  <c r="C210" i="29"/>
  <c r="C211" i="29"/>
  <c r="C212" i="29"/>
  <c r="C213" i="29"/>
  <c r="C214" i="29"/>
  <c r="C215" i="29"/>
  <c r="C216" i="29"/>
  <c r="C217" i="29"/>
  <c r="C218" i="29"/>
  <c r="C219" i="29"/>
  <c r="C220" i="29"/>
  <c r="C221" i="29"/>
  <c r="C222" i="29"/>
  <c r="C223" i="29"/>
  <c r="C224" i="29"/>
  <c r="C225" i="29"/>
  <c r="C226" i="29"/>
  <c r="C227" i="29"/>
  <c r="C228" i="29"/>
  <c r="C229" i="29"/>
  <c r="C230" i="29"/>
  <c r="C231" i="29"/>
  <c r="C232" i="29"/>
  <c r="C233" i="29"/>
  <c r="C234" i="29"/>
  <c r="C235" i="29"/>
  <c r="C236" i="29"/>
  <c r="C237" i="29"/>
  <c r="C238" i="29"/>
  <c r="C239" i="29"/>
  <c r="C240" i="29"/>
  <c r="C241" i="29"/>
  <c r="C242" i="29"/>
  <c r="C243" i="29"/>
  <c r="C244" i="29"/>
  <c r="C245" i="29"/>
  <c r="C246" i="29"/>
  <c r="C247" i="29"/>
  <c r="C248" i="29"/>
  <c r="C249" i="29"/>
  <c r="C250" i="29"/>
  <c r="C251" i="29"/>
  <c r="C252" i="29"/>
  <c r="C253" i="29"/>
  <c r="C254" i="29"/>
  <c r="C255" i="29"/>
  <c r="C256" i="29"/>
  <c r="C257" i="29"/>
  <c r="C258" i="29"/>
  <c r="C259" i="29"/>
  <c r="C260" i="29"/>
  <c r="C261" i="29"/>
  <c r="C262" i="29"/>
  <c r="C263" i="29"/>
  <c r="C264" i="29"/>
  <c r="C265" i="29"/>
  <c r="C266" i="29"/>
  <c r="C267" i="29"/>
  <c r="C268" i="29"/>
  <c r="C269" i="29"/>
  <c r="C270" i="29"/>
  <c r="C271" i="29"/>
  <c r="C272" i="29"/>
  <c r="C273" i="29"/>
  <c r="C274" i="29"/>
  <c r="C275" i="29"/>
  <c r="C276" i="29"/>
  <c r="C277" i="29"/>
  <c r="C278" i="29"/>
  <c r="C279" i="29"/>
  <c r="C280" i="29"/>
  <c r="C281" i="29"/>
  <c r="C282" i="29"/>
  <c r="C283" i="29"/>
  <c r="C284" i="29"/>
  <c r="C285" i="29"/>
  <c r="C286" i="29"/>
  <c r="C287" i="29"/>
  <c r="C288" i="29"/>
  <c r="C289" i="29"/>
  <c r="C290" i="29"/>
  <c r="C291" i="29"/>
  <c r="C292" i="29"/>
  <c r="C293" i="29"/>
  <c r="C294" i="29"/>
  <c r="C295" i="29"/>
  <c r="C296" i="29"/>
  <c r="C297" i="29"/>
  <c r="C298" i="29"/>
  <c r="C299" i="29"/>
  <c r="C300" i="29"/>
  <c r="C301" i="29"/>
  <c r="C302" i="29"/>
  <c r="C303" i="29"/>
  <c r="C304" i="29"/>
  <c r="C305" i="29"/>
  <c r="C306" i="29"/>
  <c r="C307" i="29"/>
  <c r="C308" i="29"/>
  <c r="C309" i="29"/>
  <c r="C310" i="29"/>
  <c r="C311" i="29"/>
  <c r="C312" i="29"/>
  <c r="C313" i="29"/>
  <c r="C314" i="29"/>
  <c r="C315" i="29"/>
  <c r="C316" i="29"/>
  <c r="C317" i="29"/>
  <c r="C318" i="29"/>
  <c r="C319" i="29"/>
  <c r="C320" i="29"/>
  <c r="C321" i="29"/>
  <c r="C322" i="29"/>
  <c r="C323" i="29"/>
  <c r="C324" i="29"/>
  <c r="C325" i="29"/>
  <c r="C326" i="29"/>
  <c r="C327" i="29"/>
  <c r="C328" i="29"/>
  <c r="C329" i="29"/>
  <c r="C330" i="29"/>
  <c r="C331" i="29"/>
  <c r="C332" i="29"/>
  <c r="C333" i="29"/>
  <c r="C334" i="29"/>
  <c r="C335" i="29"/>
  <c r="C336" i="29"/>
  <c r="C337" i="29"/>
  <c r="C338" i="29"/>
  <c r="C339" i="29"/>
  <c r="C340" i="29"/>
  <c r="C341" i="29"/>
  <c r="C342" i="29"/>
  <c r="C343" i="29"/>
  <c r="C344" i="29"/>
  <c r="C345" i="29"/>
  <c r="C346" i="29"/>
  <c r="C347" i="29"/>
  <c r="C348" i="29"/>
  <c r="C349" i="29"/>
  <c r="C350" i="29"/>
  <c r="C351" i="29"/>
  <c r="C352" i="29"/>
  <c r="C353" i="29"/>
  <c r="C354" i="29"/>
  <c r="C355" i="29"/>
  <c r="C356" i="29"/>
  <c r="C357" i="29"/>
  <c r="C358" i="29"/>
  <c r="C359" i="29"/>
  <c r="C360" i="29"/>
  <c r="C361" i="29"/>
  <c r="C362" i="29"/>
  <c r="C363" i="29"/>
  <c r="C364" i="29"/>
  <c r="C365" i="29"/>
  <c r="C366" i="29"/>
  <c r="C367" i="29"/>
  <c r="C368" i="29"/>
  <c r="C369" i="29"/>
  <c r="C370" i="29"/>
  <c r="C371" i="29"/>
  <c r="C372" i="29"/>
  <c r="C373" i="29"/>
  <c r="C374" i="29"/>
  <c r="C375" i="29"/>
  <c r="C376" i="29"/>
  <c r="C377" i="29"/>
  <c r="C378" i="29"/>
  <c r="C379" i="29"/>
  <c r="C380" i="29"/>
  <c r="C381" i="29"/>
  <c r="C382" i="29"/>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09" i="28"/>
  <c r="C110" i="28"/>
  <c r="C111" i="28"/>
  <c r="C112" i="28"/>
  <c r="C113" i="28"/>
  <c r="C114" i="28"/>
  <c r="C115" i="28"/>
  <c r="C116" i="28"/>
  <c r="C117" i="28"/>
  <c r="C118" i="28"/>
  <c r="C119" i="28"/>
  <c r="C120" i="28"/>
  <c r="C121" i="28"/>
  <c r="C122" i="28"/>
  <c r="C123" i="28"/>
  <c r="C124" i="28"/>
  <c r="C125" i="28"/>
  <c r="C126" i="28"/>
  <c r="C127" i="28"/>
  <c r="C128" i="28"/>
  <c r="C129" i="28"/>
  <c r="C130" i="28"/>
  <c r="C131" i="28"/>
  <c r="C132" i="28"/>
  <c r="C133" i="28"/>
  <c r="C134" i="28"/>
  <c r="C135" i="28"/>
  <c r="C136" i="28"/>
  <c r="C137" i="28"/>
  <c r="C138" i="28"/>
  <c r="C139" i="28"/>
  <c r="C140" i="28"/>
  <c r="C141" i="28"/>
  <c r="C142" i="28"/>
  <c r="C143" i="28"/>
  <c r="C144" i="28"/>
  <c r="C145" i="28"/>
  <c r="C146" i="28"/>
  <c r="C147" i="28"/>
  <c r="C148" i="28"/>
  <c r="C149" i="28"/>
  <c r="C150" i="28"/>
  <c r="C151" i="28"/>
  <c r="C152" i="28"/>
  <c r="C153" i="28"/>
  <c r="C154" i="28"/>
  <c r="C155" i="28"/>
  <c r="C156" i="28"/>
  <c r="C157" i="28"/>
  <c r="C158" i="28"/>
  <c r="C159" i="28"/>
  <c r="C160" i="28"/>
  <c r="C161" i="28"/>
  <c r="C162" i="28"/>
  <c r="C163" i="28"/>
  <c r="C164" i="28"/>
  <c r="C165" i="28"/>
  <c r="C166" i="28"/>
  <c r="C167" i="28"/>
  <c r="C168" i="28"/>
  <c r="C169" i="28"/>
  <c r="C170" i="28"/>
  <c r="C171" i="28"/>
  <c r="C172" i="28"/>
  <c r="C173" i="28"/>
  <c r="C174" i="28"/>
  <c r="C175" i="28"/>
  <c r="C176" i="28"/>
  <c r="C177" i="28"/>
  <c r="C178" i="28"/>
  <c r="C179" i="28"/>
  <c r="C180" i="28"/>
  <c r="C181" i="28"/>
  <c r="C182" i="28"/>
  <c r="C183" i="28"/>
  <c r="C184" i="28"/>
  <c r="C185" i="28"/>
  <c r="C186" i="28"/>
  <c r="C187" i="28"/>
  <c r="C188" i="28"/>
  <c r="C189" i="28"/>
  <c r="C190" i="28"/>
  <c r="C191" i="28"/>
  <c r="C192" i="28"/>
  <c r="C193" i="28"/>
  <c r="C194" i="28"/>
  <c r="C195" i="28"/>
  <c r="C196" i="28"/>
  <c r="C197" i="28"/>
  <c r="C198" i="28"/>
  <c r="C199" i="28"/>
  <c r="C200" i="28"/>
  <c r="C201" i="28"/>
  <c r="C202" i="28"/>
  <c r="C203" i="28"/>
  <c r="C204" i="28"/>
  <c r="C205" i="28"/>
  <c r="C206" i="28"/>
  <c r="C207" i="28"/>
  <c r="C208" i="28"/>
  <c r="C209" i="28"/>
  <c r="C210" i="28"/>
  <c r="C211" i="28"/>
  <c r="C212" i="28"/>
  <c r="C213" i="28"/>
  <c r="C214" i="28"/>
  <c r="C215" i="28"/>
  <c r="C216" i="28"/>
  <c r="C217" i="28"/>
  <c r="C218" i="28"/>
  <c r="C219" i="28"/>
  <c r="C220" i="28"/>
  <c r="C221" i="28"/>
  <c r="C222" i="28"/>
  <c r="C223" i="28"/>
  <c r="C224" i="28"/>
  <c r="C225" i="28"/>
  <c r="C226" i="28"/>
  <c r="C227" i="28"/>
  <c r="C228" i="28"/>
  <c r="C229" i="28"/>
  <c r="C230" i="28"/>
  <c r="C231" i="28"/>
  <c r="C232" i="28"/>
  <c r="C233" i="28"/>
  <c r="C234" i="28"/>
  <c r="C235" i="28"/>
  <c r="C236" i="28"/>
  <c r="C237" i="28"/>
  <c r="C238" i="28"/>
  <c r="C239" i="28"/>
  <c r="C240" i="28"/>
  <c r="C241" i="28"/>
  <c r="C242" i="28"/>
  <c r="C243" i="28"/>
  <c r="C244" i="28"/>
  <c r="C245" i="28"/>
  <c r="C246" i="28"/>
  <c r="C247" i="28"/>
  <c r="C248" i="28"/>
  <c r="C249" i="28"/>
  <c r="C250" i="28"/>
  <c r="C251" i="28"/>
  <c r="C252" i="28"/>
  <c r="C253" i="28"/>
  <c r="C254" i="28"/>
  <c r="C255" i="28"/>
  <c r="C256" i="28"/>
  <c r="C257" i="28"/>
  <c r="C258" i="28"/>
  <c r="C259" i="28"/>
  <c r="C260" i="28"/>
  <c r="C261" i="28"/>
  <c r="C262" i="28"/>
  <c r="C263" i="28"/>
  <c r="C264" i="28"/>
  <c r="C265" i="28"/>
  <c r="C266" i="28"/>
  <c r="C267" i="28"/>
  <c r="C268" i="28"/>
  <c r="C269" i="28"/>
  <c r="C270" i="28"/>
  <c r="C271" i="28"/>
  <c r="C272" i="28"/>
  <c r="C273" i="28"/>
  <c r="C274" i="28"/>
  <c r="C275" i="28"/>
  <c r="C276" i="28"/>
  <c r="C277" i="28"/>
  <c r="C278" i="28"/>
  <c r="C279" i="28"/>
  <c r="C280" i="28"/>
  <c r="C281" i="28"/>
  <c r="C282" i="28"/>
  <c r="C283" i="28"/>
  <c r="C284" i="28"/>
  <c r="C285" i="28"/>
  <c r="C286" i="28"/>
  <c r="C287" i="28"/>
  <c r="C288" i="28"/>
  <c r="C289" i="28"/>
  <c r="C290" i="28"/>
  <c r="C291" i="28"/>
  <c r="C292" i="28"/>
  <c r="C293" i="28"/>
  <c r="C294" i="28"/>
  <c r="C295" i="28"/>
  <c r="C296" i="28"/>
  <c r="C297" i="28"/>
  <c r="C298" i="28"/>
  <c r="C299" i="28"/>
  <c r="C300" i="28"/>
  <c r="C301" i="28"/>
  <c r="C302" i="28"/>
  <c r="C303" i="28"/>
  <c r="C304" i="28"/>
  <c r="C305" i="28"/>
  <c r="C306" i="28"/>
  <c r="C307" i="28"/>
  <c r="C308" i="28"/>
  <c r="C309" i="28"/>
  <c r="C310" i="28"/>
  <c r="C311" i="28"/>
  <c r="C312" i="28"/>
  <c r="C313" i="28"/>
  <c r="C314" i="28"/>
  <c r="C315" i="28"/>
  <c r="C316" i="28"/>
  <c r="C317" i="28"/>
  <c r="C318" i="28"/>
  <c r="C319" i="28"/>
  <c r="C320" i="28"/>
  <c r="C321" i="28"/>
  <c r="C322" i="28"/>
  <c r="C323" i="28"/>
  <c r="C324" i="28"/>
  <c r="C325" i="28"/>
  <c r="C326" i="28"/>
  <c r="C327" i="28"/>
  <c r="C328" i="28"/>
  <c r="C329" i="28"/>
  <c r="C330" i="28"/>
  <c r="C331" i="28"/>
  <c r="C332" i="28"/>
  <c r="C333" i="28"/>
  <c r="C334" i="28"/>
  <c r="C335" i="28"/>
  <c r="C336" i="28"/>
  <c r="C337" i="28"/>
  <c r="C338" i="28"/>
  <c r="C339" i="28"/>
  <c r="C340" i="28"/>
  <c r="C341" i="28"/>
  <c r="C342" i="28"/>
  <c r="C343" i="28"/>
  <c r="C344" i="28"/>
  <c r="C345" i="28"/>
  <c r="C346" i="28"/>
  <c r="C347" i="28"/>
  <c r="C348" i="28"/>
  <c r="C349" i="28"/>
  <c r="C350" i="28"/>
  <c r="C351" i="28"/>
  <c r="C352" i="28"/>
  <c r="C353" i="28"/>
  <c r="C354" i="28"/>
  <c r="C355" i="28"/>
  <c r="C356" i="28"/>
  <c r="C357" i="28"/>
  <c r="C358" i="28"/>
  <c r="C359" i="28"/>
  <c r="C360" i="28"/>
  <c r="C361" i="28"/>
  <c r="C362" i="28"/>
  <c r="C363" i="28"/>
  <c r="C364" i="28"/>
  <c r="C365" i="28"/>
  <c r="C366" i="28"/>
  <c r="C367" i="28"/>
  <c r="C368" i="28"/>
  <c r="C369" i="28"/>
  <c r="C370" i="28"/>
  <c r="C371" i="28"/>
  <c r="C372" i="28"/>
  <c r="C373" i="28"/>
  <c r="C374" i="28"/>
  <c r="C375" i="28"/>
  <c r="C376" i="28"/>
  <c r="C377" i="28"/>
  <c r="C378" i="28"/>
  <c r="C379" i="28"/>
  <c r="C380" i="28"/>
  <c r="C381" i="28"/>
  <c r="C382" i="28"/>
  <c r="C3" i="29"/>
  <c r="C4" i="29"/>
  <c r="C5" i="29"/>
  <c r="C6" i="29"/>
  <c r="C7" i="29"/>
  <c r="C8" i="29"/>
  <c r="C9" i="29"/>
  <c r="C10" i="29"/>
  <c r="C11" i="29"/>
  <c r="C12" i="29"/>
  <c r="C3" i="28"/>
  <c r="C4" i="28"/>
  <c r="C5" i="28"/>
  <c r="C6" i="28"/>
  <c r="C7" i="28"/>
  <c r="C8" i="28"/>
  <c r="C9" i="28"/>
  <c r="C10" i="28"/>
  <c r="C11" i="28"/>
  <c r="C12" i="28"/>
  <c r="C2" i="29"/>
  <c r="C2" i="28"/>
  <c r="B3" i="29"/>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B103" i="29"/>
  <c r="B104" i="29"/>
  <c r="B105" i="29"/>
  <c r="B106" i="29"/>
  <c r="B107" i="29"/>
  <c r="B10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44" i="29"/>
  <c r="B145" i="29"/>
  <c r="B146" i="29"/>
  <c r="B147" i="29"/>
  <c r="B148" i="29"/>
  <c r="B149" i="29"/>
  <c r="B150" i="29"/>
  <c r="B151" i="29"/>
  <c r="B152" i="29"/>
  <c r="B153" i="29"/>
  <c r="B154" i="29"/>
  <c r="B155" i="29"/>
  <c r="B156" i="29"/>
  <c r="B157" i="29"/>
  <c r="B158" i="29"/>
  <c r="B159" i="29"/>
  <c r="B160" i="29"/>
  <c r="B161" i="29"/>
  <c r="B162" i="29"/>
  <c r="B163" i="29"/>
  <c r="B164" i="29"/>
  <c r="B165" i="29"/>
  <c r="B166" i="29"/>
  <c r="B167" i="29"/>
  <c r="B168" i="29"/>
  <c r="B169" i="29"/>
  <c r="B170" i="29"/>
  <c r="B171" i="29"/>
  <c r="B172" i="29"/>
  <c r="B173" i="29"/>
  <c r="B174" i="29"/>
  <c r="B175" i="29"/>
  <c r="B176" i="29"/>
  <c r="B177" i="29"/>
  <c r="B178" i="29"/>
  <c r="B179" i="29"/>
  <c r="B180" i="29"/>
  <c r="B181" i="29"/>
  <c r="B182" i="29"/>
  <c r="B183" i="29"/>
  <c r="B184" i="29"/>
  <c r="B185" i="29"/>
  <c r="B186" i="29"/>
  <c r="B187" i="29"/>
  <c r="B188" i="29"/>
  <c r="B189" i="29"/>
  <c r="B190" i="29"/>
  <c r="B191" i="29"/>
  <c r="B192" i="29"/>
  <c r="B193" i="29"/>
  <c r="B194" i="29"/>
  <c r="B195" i="29"/>
  <c r="B196" i="29"/>
  <c r="B197" i="29"/>
  <c r="B198" i="29"/>
  <c r="B199" i="29"/>
  <c r="B200" i="29"/>
  <c r="B201" i="29"/>
  <c r="B202" i="29"/>
  <c r="B203" i="29"/>
  <c r="B204" i="29"/>
  <c r="B205" i="29"/>
  <c r="B206" i="29"/>
  <c r="B207" i="29"/>
  <c r="B208" i="29"/>
  <c r="B209" i="29"/>
  <c r="B210" i="29"/>
  <c r="B211" i="29"/>
  <c r="B212" i="29"/>
  <c r="B213" i="29"/>
  <c r="B214" i="29"/>
  <c r="B215" i="29"/>
  <c r="B216" i="29"/>
  <c r="B217" i="29"/>
  <c r="B218" i="29"/>
  <c r="B219" i="29"/>
  <c r="B220" i="29"/>
  <c r="B221" i="29"/>
  <c r="B222" i="29"/>
  <c r="B223" i="29"/>
  <c r="B224" i="29"/>
  <c r="B225" i="29"/>
  <c r="B226" i="29"/>
  <c r="B227" i="29"/>
  <c r="B228" i="29"/>
  <c r="B229" i="29"/>
  <c r="B230" i="29"/>
  <c r="B231" i="29"/>
  <c r="B232" i="29"/>
  <c r="B233" i="29"/>
  <c r="B234" i="29"/>
  <c r="B235" i="29"/>
  <c r="B236" i="29"/>
  <c r="B237" i="29"/>
  <c r="B238" i="29"/>
  <c r="B239" i="29"/>
  <c r="B240" i="29"/>
  <c r="B241" i="29"/>
  <c r="B242" i="29"/>
  <c r="B243" i="29"/>
  <c r="B244" i="29"/>
  <c r="B245" i="29"/>
  <c r="B246" i="29"/>
  <c r="B247" i="29"/>
  <c r="B248" i="29"/>
  <c r="B249" i="29"/>
  <c r="B250" i="29"/>
  <c r="B251" i="29"/>
  <c r="B252" i="29"/>
  <c r="B253" i="29"/>
  <c r="B254" i="29"/>
  <c r="B255" i="29"/>
  <c r="B256" i="29"/>
  <c r="B257" i="29"/>
  <c r="B258" i="29"/>
  <c r="B259" i="29"/>
  <c r="B260" i="29"/>
  <c r="B261" i="29"/>
  <c r="B262" i="29"/>
  <c r="B263" i="29"/>
  <c r="B264" i="29"/>
  <c r="B265" i="29"/>
  <c r="B266" i="29"/>
  <c r="B267" i="29"/>
  <c r="B268" i="29"/>
  <c r="B269" i="29"/>
  <c r="B270" i="29"/>
  <c r="B271" i="29"/>
  <c r="B272" i="29"/>
  <c r="B273" i="29"/>
  <c r="B274" i="29"/>
  <c r="B275" i="29"/>
  <c r="B276" i="29"/>
  <c r="B277" i="29"/>
  <c r="B278" i="29"/>
  <c r="B279" i="29"/>
  <c r="B280" i="29"/>
  <c r="B281" i="29"/>
  <c r="B282" i="29"/>
  <c r="B283" i="29"/>
  <c r="B284" i="29"/>
  <c r="B285" i="29"/>
  <c r="B286" i="29"/>
  <c r="B287" i="29"/>
  <c r="B288" i="29"/>
  <c r="B289" i="29"/>
  <c r="B290" i="29"/>
  <c r="B291" i="29"/>
  <c r="B292" i="29"/>
  <c r="B293" i="29"/>
  <c r="B294" i="29"/>
  <c r="B295" i="29"/>
  <c r="B296" i="29"/>
  <c r="B297" i="29"/>
  <c r="B298" i="29"/>
  <c r="B299" i="29"/>
  <c r="B300" i="29"/>
  <c r="B301" i="29"/>
  <c r="B302" i="29"/>
  <c r="B303" i="29"/>
  <c r="B304" i="29"/>
  <c r="B305" i="29"/>
  <c r="B306" i="29"/>
  <c r="B307" i="29"/>
  <c r="B308" i="29"/>
  <c r="B309" i="29"/>
  <c r="B310" i="29"/>
  <c r="B311" i="29"/>
  <c r="B312" i="29"/>
  <c r="B313" i="29"/>
  <c r="B314" i="29"/>
  <c r="B315" i="29"/>
  <c r="B316" i="29"/>
  <c r="B317" i="29"/>
  <c r="B318" i="29"/>
  <c r="B319" i="29"/>
  <c r="B320" i="29"/>
  <c r="B321" i="29"/>
  <c r="B322" i="29"/>
  <c r="B323" i="29"/>
  <c r="B324" i="29"/>
  <c r="B325" i="29"/>
  <c r="B326" i="29"/>
  <c r="B327" i="29"/>
  <c r="B328" i="29"/>
  <c r="B329" i="29"/>
  <c r="B330" i="29"/>
  <c r="B331" i="29"/>
  <c r="B332" i="29"/>
  <c r="B333" i="29"/>
  <c r="B334" i="29"/>
  <c r="B335" i="29"/>
  <c r="B336" i="29"/>
  <c r="B337" i="29"/>
  <c r="B338" i="29"/>
  <c r="B339" i="29"/>
  <c r="B340" i="29"/>
  <c r="B341" i="29"/>
  <c r="B342" i="29"/>
  <c r="B343" i="29"/>
  <c r="B344" i="29"/>
  <c r="B345" i="29"/>
  <c r="B346" i="29"/>
  <c r="B347" i="29"/>
  <c r="B348" i="29"/>
  <c r="B349" i="29"/>
  <c r="B350" i="29"/>
  <c r="B351" i="29"/>
  <c r="B352" i="29"/>
  <c r="B353" i="29"/>
  <c r="B354" i="29"/>
  <c r="B355" i="29"/>
  <c r="B356" i="29"/>
  <c r="B357" i="29"/>
  <c r="B358" i="29"/>
  <c r="B359" i="29"/>
  <c r="B360" i="29"/>
  <c r="B361" i="29"/>
  <c r="B362" i="29"/>
  <c r="B363" i="29"/>
  <c r="B364" i="29"/>
  <c r="B365" i="29"/>
  <c r="B366" i="29"/>
  <c r="B367" i="29"/>
  <c r="B368" i="29"/>
  <c r="B369" i="29"/>
  <c r="B370" i="29"/>
  <c r="B371" i="29"/>
  <c r="B372" i="29"/>
  <c r="B373" i="29"/>
  <c r="B374" i="29"/>
  <c r="B375" i="29"/>
  <c r="B376" i="29"/>
  <c r="B377" i="29"/>
  <c r="B378" i="29"/>
  <c r="B379" i="29"/>
  <c r="B380" i="29"/>
  <c r="B381" i="29"/>
  <c r="B382" i="29"/>
  <c r="B3" i="28"/>
  <c r="B4" i="28"/>
  <c r="B5" i="28"/>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257" i="28"/>
  <c r="B258" i="28"/>
  <c r="B259" i="28"/>
  <c r="B260" i="28"/>
  <c r="B261" i="28"/>
  <c r="B262" i="28"/>
  <c r="B263" i="28"/>
  <c r="B264" i="28"/>
  <c r="B265" i="28"/>
  <c r="B266" i="28"/>
  <c r="B267" i="28"/>
  <c r="B268" i="28"/>
  <c r="B269" i="28"/>
  <c r="B270" i="28"/>
  <c r="B271" i="28"/>
  <c r="B272" i="28"/>
  <c r="B273" i="28"/>
  <c r="B274" i="28"/>
  <c r="B275" i="28"/>
  <c r="B276" i="28"/>
  <c r="B277" i="28"/>
  <c r="B278" i="28"/>
  <c r="B279" i="28"/>
  <c r="B280" i="28"/>
  <c r="B281" i="28"/>
  <c r="B282" i="28"/>
  <c r="B283" i="28"/>
  <c r="B284" i="28"/>
  <c r="B285" i="28"/>
  <c r="B286" i="28"/>
  <c r="B287" i="28"/>
  <c r="B288" i="28"/>
  <c r="B289" i="28"/>
  <c r="B290" i="28"/>
  <c r="B291" i="28"/>
  <c r="B292" i="28"/>
  <c r="B293" i="28"/>
  <c r="B294" i="28"/>
  <c r="B295" i="28"/>
  <c r="B296" i="28"/>
  <c r="B297" i="28"/>
  <c r="B298" i="28"/>
  <c r="B299" i="28"/>
  <c r="B300" i="28"/>
  <c r="B301" i="28"/>
  <c r="B302" i="28"/>
  <c r="B303" i="28"/>
  <c r="B304" i="28"/>
  <c r="B305" i="28"/>
  <c r="B306" i="28"/>
  <c r="B307" i="28"/>
  <c r="B308" i="28"/>
  <c r="B309" i="28"/>
  <c r="B310" i="28"/>
  <c r="B311" i="28"/>
  <c r="B312" i="28"/>
  <c r="B313" i="28"/>
  <c r="B314" i="28"/>
  <c r="B315" i="28"/>
  <c r="B316" i="28"/>
  <c r="B317" i="28"/>
  <c r="B318" i="28"/>
  <c r="B319" i="28"/>
  <c r="B320" i="28"/>
  <c r="B321" i="28"/>
  <c r="B322" i="28"/>
  <c r="B323" i="28"/>
  <c r="B324" i="28"/>
  <c r="B325" i="28"/>
  <c r="B326" i="28"/>
  <c r="B327" i="28"/>
  <c r="B328" i="28"/>
  <c r="B329" i="28"/>
  <c r="B330" i="28"/>
  <c r="B331" i="28"/>
  <c r="B332" i="28"/>
  <c r="B333" i="28"/>
  <c r="B334" i="28"/>
  <c r="B335" i="28"/>
  <c r="B336" i="28"/>
  <c r="B337" i="28"/>
  <c r="B338" i="28"/>
  <c r="B339" i="28"/>
  <c r="B340" i="28"/>
  <c r="B341" i="28"/>
  <c r="B342" i="28"/>
  <c r="B343" i="28"/>
  <c r="B344" i="28"/>
  <c r="B345" i="28"/>
  <c r="B346" i="28"/>
  <c r="B347" i="28"/>
  <c r="B348" i="28"/>
  <c r="B349" i="28"/>
  <c r="B350" i="28"/>
  <c r="B351" i="28"/>
  <c r="B352" i="28"/>
  <c r="B353" i="28"/>
  <c r="B354" i="28"/>
  <c r="B355" i="28"/>
  <c r="B356" i="28"/>
  <c r="B357" i="28"/>
  <c r="B358" i="28"/>
  <c r="B359" i="28"/>
  <c r="B360" i="28"/>
  <c r="B361" i="28"/>
  <c r="B362" i="28"/>
  <c r="B363" i="28"/>
  <c r="B364" i="28"/>
  <c r="B365" i="28"/>
  <c r="B366" i="28"/>
  <c r="B367" i="28"/>
  <c r="B368" i="28"/>
  <c r="B369" i="28"/>
  <c r="B370" i="28"/>
  <c r="B371" i="28"/>
  <c r="B372" i="28"/>
  <c r="B373" i="28"/>
  <c r="B374" i="28"/>
  <c r="B375" i="28"/>
  <c r="B376" i="28"/>
  <c r="B377" i="28"/>
  <c r="B378" i="28"/>
  <c r="B379" i="28"/>
  <c r="B380" i="28"/>
  <c r="B381" i="28"/>
  <c r="B382" i="28"/>
  <c r="B2" i="29"/>
  <c r="B2" i="28"/>
  <c r="A3" i="29"/>
  <c r="A4" i="29"/>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E41" i="29" s="1"/>
  <c r="A42" i="29"/>
  <c r="E42" i="29" s="1"/>
  <c r="A43" i="29"/>
  <c r="E43" i="29" s="1"/>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E110" i="29" s="1"/>
  <c r="A111" i="29"/>
  <c r="E111" i="29" s="1"/>
  <c r="A112" i="29"/>
  <c r="E112" i="29" s="1"/>
  <c r="A113" i="29"/>
  <c r="E113" i="29" s="1"/>
  <c r="A114" i="29"/>
  <c r="E114" i="29" s="1"/>
  <c r="A115" i="29"/>
  <c r="E115" i="29" s="1"/>
  <c r="A116" i="29"/>
  <c r="A117" i="29"/>
  <c r="A118" i="29"/>
  <c r="A119" i="29"/>
  <c r="A120" i="29"/>
  <c r="A121" i="29"/>
  <c r="A122" i="29"/>
  <c r="A123" i="29"/>
  <c r="A124" i="29"/>
  <c r="A125" i="29"/>
  <c r="A126" i="29"/>
  <c r="A127" i="29"/>
  <c r="A128" i="29"/>
  <c r="A129" i="29"/>
  <c r="A130" i="29"/>
  <c r="A131" i="29"/>
  <c r="A132" i="29"/>
  <c r="A133" i="29"/>
  <c r="A134" i="29"/>
  <c r="E134" i="29" s="1"/>
  <c r="A135" i="29"/>
  <c r="E135" i="29" s="1"/>
  <c r="A136" i="29"/>
  <c r="E136" i="29" s="1"/>
  <c r="A137" i="29"/>
  <c r="A138" i="29"/>
  <c r="A139" i="29"/>
  <c r="A140" i="29"/>
  <c r="A141" i="29"/>
  <c r="A142" i="29"/>
  <c r="A143" i="29"/>
  <c r="A144" i="29"/>
  <c r="A145" i="29"/>
  <c r="A146" i="29"/>
  <c r="A147" i="29"/>
  <c r="A148" i="29"/>
  <c r="A149" i="29"/>
  <c r="E149" i="29" s="1"/>
  <c r="A150" i="29"/>
  <c r="E150" i="29" s="1"/>
  <c r="A151" i="29"/>
  <c r="E151" i="29" s="1"/>
  <c r="A152" i="29"/>
  <c r="A153" i="29"/>
  <c r="A154" i="29"/>
  <c r="A155" i="29"/>
  <c r="A156" i="29"/>
  <c r="A157" i="29"/>
  <c r="A158" i="29"/>
  <c r="E158" i="29" s="1"/>
  <c r="A159" i="29"/>
  <c r="E159" i="29" s="1"/>
  <c r="A160" i="29"/>
  <c r="E160" i="29" s="1"/>
  <c r="A161" i="29"/>
  <c r="A162" i="29"/>
  <c r="A163" i="29"/>
  <c r="A164" i="29"/>
  <c r="A165" i="29"/>
  <c r="A166" i="29"/>
  <c r="A167" i="29"/>
  <c r="A168" i="29"/>
  <c r="A169" i="29"/>
  <c r="A170" i="29"/>
  <c r="A171" i="29"/>
  <c r="A172" i="29"/>
  <c r="A173" i="29"/>
  <c r="A174" i="29"/>
  <c r="A175" i="29"/>
  <c r="A176" i="29"/>
  <c r="A177" i="29"/>
  <c r="A178" i="29"/>
  <c r="A179" i="29"/>
  <c r="A180" i="29"/>
  <c r="A181" i="29"/>
  <c r="A182" i="29"/>
  <c r="A183" i="29"/>
  <c r="A184" i="29"/>
  <c r="A185" i="29"/>
  <c r="A186" i="29"/>
  <c r="A187" i="29"/>
  <c r="A188" i="29"/>
  <c r="A189" i="29"/>
  <c r="A190" i="29"/>
  <c r="A191" i="29"/>
  <c r="A192" i="29"/>
  <c r="A193" i="29"/>
  <c r="A194" i="29"/>
  <c r="A195" i="29"/>
  <c r="A196" i="29"/>
  <c r="A197" i="29"/>
  <c r="A198" i="29"/>
  <c r="A199" i="29"/>
  <c r="A200" i="29"/>
  <c r="A201" i="29"/>
  <c r="A202" i="29"/>
  <c r="A203" i="29"/>
  <c r="A204" i="29"/>
  <c r="A205" i="29"/>
  <c r="A206" i="29"/>
  <c r="A207" i="29"/>
  <c r="A208" i="29"/>
  <c r="A209" i="29"/>
  <c r="A210" i="29"/>
  <c r="A211" i="29"/>
  <c r="A212" i="29"/>
  <c r="A213" i="29"/>
  <c r="A214" i="29"/>
  <c r="A215" i="29"/>
  <c r="A216" i="29"/>
  <c r="A217" i="29"/>
  <c r="A218" i="29"/>
  <c r="A219" i="29"/>
  <c r="A220" i="29"/>
  <c r="A221" i="29"/>
  <c r="A222" i="29"/>
  <c r="A223" i="29"/>
  <c r="A224" i="29"/>
  <c r="A225" i="29"/>
  <c r="A226" i="29"/>
  <c r="A227" i="29"/>
  <c r="A228" i="29"/>
  <c r="A229" i="29"/>
  <c r="A230" i="29"/>
  <c r="A231" i="29"/>
  <c r="A232" i="29"/>
  <c r="A233" i="29"/>
  <c r="A234" i="29"/>
  <c r="A235" i="29"/>
  <c r="A236" i="29"/>
  <c r="A237" i="29"/>
  <c r="A238" i="29"/>
  <c r="A239" i="29"/>
  <c r="A240" i="29"/>
  <c r="A241" i="29"/>
  <c r="A242" i="29"/>
  <c r="A243" i="29"/>
  <c r="A244" i="29"/>
  <c r="A245" i="29"/>
  <c r="A246" i="29"/>
  <c r="A247" i="29"/>
  <c r="A248" i="29"/>
  <c r="A249" i="29"/>
  <c r="A250" i="29"/>
  <c r="A251" i="29"/>
  <c r="A252" i="29"/>
  <c r="A253" i="29"/>
  <c r="A254" i="29"/>
  <c r="A255" i="29"/>
  <c r="A256" i="29"/>
  <c r="A257" i="29"/>
  <c r="A258" i="29"/>
  <c r="A259" i="29"/>
  <c r="A260" i="29"/>
  <c r="A261" i="29"/>
  <c r="A262" i="29"/>
  <c r="A263" i="29"/>
  <c r="A264" i="29"/>
  <c r="A265" i="29"/>
  <c r="A266" i="29"/>
  <c r="A267" i="29"/>
  <c r="A268" i="29"/>
  <c r="A269" i="29"/>
  <c r="A270" i="29"/>
  <c r="A271" i="29"/>
  <c r="A272" i="29"/>
  <c r="A273" i="29"/>
  <c r="A274" i="29"/>
  <c r="A275" i="29"/>
  <c r="A276" i="29"/>
  <c r="A277" i="29"/>
  <c r="A278" i="29"/>
  <c r="A279" i="29"/>
  <c r="A280" i="29"/>
  <c r="A281" i="29"/>
  <c r="A282" i="29"/>
  <c r="A283" i="29"/>
  <c r="A284" i="29"/>
  <c r="A285" i="29"/>
  <c r="A286" i="29"/>
  <c r="A287" i="29"/>
  <c r="A288" i="29"/>
  <c r="A289" i="29"/>
  <c r="A290" i="29"/>
  <c r="A291" i="29"/>
  <c r="A292" i="29"/>
  <c r="A293" i="29"/>
  <c r="A294" i="29"/>
  <c r="A295" i="29"/>
  <c r="A296" i="29"/>
  <c r="A297" i="29"/>
  <c r="A298" i="29"/>
  <c r="A299" i="29"/>
  <c r="A300" i="29"/>
  <c r="A301" i="29"/>
  <c r="A302" i="29"/>
  <c r="A303" i="29"/>
  <c r="A304" i="29"/>
  <c r="A305" i="29"/>
  <c r="A306" i="29"/>
  <c r="A307" i="29"/>
  <c r="A308" i="29"/>
  <c r="A309" i="29"/>
  <c r="A310" i="29"/>
  <c r="A311" i="29"/>
  <c r="A312" i="29"/>
  <c r="A313" i="29"/>
  <c r="A314" i="29"/>
  <c r="A315" i="29"/>
  <c r="A316" i="29"/>
  <c r="A317" i="29"/>
  <c r="A318" i="29"/>
  <c r="A319" i="29"/>
  <c r="A320" i="29"/>
  <c r="A321" i="29"/>
  <c r="A322" i="29"/>
  <c r="A323" i="29"/>
  <c r="E323" i="29" s="1"/>
  <c r="A324" i="29"/>
  <c r="E324" i="29" s="1"/>
  <c r="A325" i="29"/>
  <c r="E325" i="29" s="1"/>
  <c r="A326" i="29"/>
  <c r="E326" i="29" s="1"/>
  <c r="A327" i="29"/>
  <c r="E327" i="29" s="1"/>
  <c r="A328" i="29"/>
  <c r="E328" i="29" s="1"/>
  <c r="A329" i="29"/>
  <c r="E329" i="29" s="1"/>
  <c r="A330" i="29"/>
  <c r="E330" i="29" s="1"/>
  <c r="A331" i="29"/>
  <c r="E331" i="29" s="1"/>
  <c r="A332" i="29"/>
  <c r="E332" i="29" s="1"/>
  <c r="A333" i="29"/>
  <c r="E333" i="29" s="1"/>
  <c r="A334" i="29"/>
  <c r="E334" i="29" s="1"/>
  <c r="A335" i="29"/>
  <c r="E335" i="29" s="1"/>
  <c r="A336" i="29"/>
  <c r="E336" i="29" s="1"/>
  <c r="A337" i="29"/>
  <c r="E337" i="29" s="1"/>
  <c r="A338" i="29"/>
  <c r="E338" i="29" s="1"/>
  <c r="A339" i="29"/>
  <c r="E339" i="29" s="1"/>
  <c r="A340" i="29"/>
  <c r="E340" i="29" s="1"/>
  <c r="A341" i="29"/>
  <c r="E341" i="29" s="1"/>
  <c r="A342" i="29"/>
  <c r="E342" i="29" s="1"/>
  <c r="A343" i="29"/>
  <c r="E343" i="29" s="1"/>
  <c r="A344" i="29"/>
  <c r="E344" i="29" s="1"/>
  <c r="A345" i="29"/>
  <c r="E345" i="29" s="1"/>
  <c r="A346" i="29"/>
  <c r="E346" i="29" s="1"/>
  <c r="A347" i="29"/>
  <c r="A348" i="29"/>
  <c r="A349" i="29"/>
  <c r="A350" i="29"/>
  <c r="A351" i="29"/>
  <c r="A352" i="29"/>
  <c r="A353" i="29"/>
  <c r="E353" i="29" s="1"/>
  <c r="A354" i="29"/>
  <c r="E354" i="29" s="1"/>
  <c r="A355" i="29"/>
  <c r="E355" i="29" s="1"/>
  <c r="A356" i="29"/>
  <c r="E356" i="29" s="1"/>
  <c r="A357" i="29"/>
  <c r="E357" i="29" s="1"/>
  <c r="A358" i="29"/>
  <c r="E358" i="29" s="1"/>
  <c r="A359" i="29"/>
  <c r="E359" i="29" s="1"/>
  <c r="A360" i="29"/>
  <c r="E360" i="29" s="1"/>
  <c r="A361" i="29"/>
  <c r="E361" i="29" s="1"/>
  <c r="A362" i="29"/>
  <c r="A363" i="29"/>
  <c r="A364" i="29"/>
  <c r="A365" i="29"/>
  <c r="E365" i="29" s="1"/>
  <c r="A366" i="29"/>
  <c r="E366" i="29" s="1"/>
  <c r="A367" i="29"/>
  <c r="E367" i="29" s="1"/>
  <c r="A368" i="29"/>
  <c r="A369" i="29"/>
  <c r="A370" i="29"/>
  <c r="A371" i="29"/>
  <c r="A372" i="29"/>
  <c r="A373" i="29"/>
  <c r="A374" i="29"/>
  <c r="A375" i="29"/>
  <c r="A376" i="29"/>
  <c r="A377" i="29"/>
  <c r="A378" i="29"/>
  <c r="A379" i="29"/>
  <c r="A380" i="29"/>
  <c r="A381" i="29"/>
  <c r="A382" i="29"/>
  <c r="A3" i="28"/>
  <c r="A4" i="28"/>
  <c r="A5" i="28"/>
  <c r="A6" i="28"/>
  <c r="A7" i="28"/>
  <c r="A8" i="28"/>
  <c r="A9" i="28"/>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6" i="28"/>
  <c r="A117" i="28"/>
  <c r="A118" i="28"/>
  <c r="A119" i="28"/>
  <c r="A120" i="28"/>
  <c r="A121" i="28"/>
  <c r="A122" i="28"/>
  <c r="A123" i="28"/>
  <c r="A124" i="28"/>
  <c r="A125" i="28"/>
  <c r="A126" i="28"/>
  <c r="A127" i="28"/>
  <c r="A128" i="28"/>
  <c r="A129" i="28"/>
  <c r="A130" i="28"/>
  <c r="A131" i="28"/>
  <c r="A132" i="28"/>
  <c r="A133" i="28"/>
  <c r="A137" i="28"/>
  <c r="A138" i="28"/>
  <c r="A139" i="28"/>
  <c r="A140" i="28"/>
  <c r="A141" i="28"/>
  <c r="A142" i="28"/>
  <c r="A143" i="28"/>
  <c r="A144" i="28"/>
  <c r="A145" i="28"/>
  <c r="A146" i="28"/>
  <c r="A147" i="28"/>
  <c r="A148" i="28"/>
  <c r="A149" i="28"/>
  <c r="E149" i="28" s="1"/>
  <c r="A150" i="28"/>
  <c r="E150" i="28" s="1"/>
  <c r="A151" i="28"/>
  <c r="E151" i="28" s="1"/>
  <c r="A152" i="28"/>
  <c r="A153" i="28"/>
  <c r="A154" i="28"/>
  <c r="A155" i="28"/>
  <c r="A156" i="28"/>
  <c r="A157"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E323" i="28" s="1"/>
  <c r="A324" i="28"/>
  <c r="E324" i="28" s="1"/>
  <c r="A325" i="28"/>
  <c r="E325" i="28" s="1"/>
  <c r="A326" i="28"/>
  <c r="E326" i="28" s="1"/>
  <c r="A327" i="28"/>
  <c r="E327" i="28" s="1"/>
  <c r="A328" i="28"/>
  <c r="E328" i="28" s="1"/>
  <c r="A329" i="28"/>
  <c r="E329" i="28" s="1"/>
  <c r="A330" i="28"/>
  <c r="E330" i="28" s="1"/>
  <c r="A331" i="28"/>
  <c r="E331" i="28" s="1"/>
  <c r="A332" i="28"/>
  <c r="E332" i="28" s="1"/>
  <c r="A333" i="28"/>
  <c r="E333" i="28" s="1"/>
  <c r="A334" i="28"/>
  <c r="E334" i="28" s="1"/>
  <c r="A335" i="28"/>
  <c r="E335" i="28" s="1"/>
  <c r="A336" i="28"/>
  <c r="E336" i="28" s="1"/>
  <c r="A337" i="28"/>
  <c r="E337" i="28" s="1"/>
  <c r="A338" i="28"/>
  <c r="E338" i="28" s="1"/>
  <c r="A339" i="28"/>
  <c r="E339" i="28" s="1"/>
  <c r="A340" i="28"/>
  <c r="E340" i="28" s="1"/>
  <c r="A341" i="28"/>
  <c r="E341" i="28" s="1"/>
  <c r="A342" i="28"/>
  <c r="E342" i="28" s="1"/>
  <c r="A343" i="28"/>
  <c r="E343" i="28" s="1"/>
  <c r="A344" i="28"/>
  <c r="E344" i="28" s="1"/>
  <c r="A345" i="28"/>
  <c r="E345" i="28" s="1"/>
  <c r="A346" i="28"/>
  <c r="E346" i="28" s="1"/>
  <c r="A347" i="28"/>
  <c r="A348" i="28"/>
  <c r="A349" i="28"/>
  <c r="A350" i="28"/>
  <c r="A351" i="28"/>
  <c r="A352" i="28"/>
  <c r="A353" i="28"/>
  <c r="E353" i="28" s="1"/>
  <c r="A354" i="28"/>
  <c r="E354" i="28" s="1"/>
  <c r="A355" i="28"/>
  <c r="E355" i="28" s="1"/>
  <c r="A356" i="28"/>
  <c r="E356" i="28" s="1"/>
  <c r="A357" i="28"/>
  <c r="E357" i="28" s="1"/>
  <c r="A358" i="28"/>
  <c r="E358" i="28" s="1"/>
  <c r="A359" i="28"/>
  <c r="E359" i="28" s="1"/>
  <c r="A360" i="28"/>
  <c r="E360" i="28" s="1"/>
  <c r="A361" i="28"/>
  <c r="E361" i="28" s="1"/>
  <c r="A362" i="28"/>
  <c r="A363" i="28"/>
  <c r="A364" i="28"/>
  <c r="A365" i="28"/>
  <c r="E365" i="28" s="1"/>
  <c r="A366" i="28"/>
  <c r="E366" i="28" s="1"/>
  <c r="A367" i="28"/>
  <c r="E367" i="28" s="1"/>
  <c r="A368" i="28"/>
  <c r="A369" i="28"/>
  <c r="A370" i="28"/>
  <c r="A371" i="28"/>
  <c r="A372" i="28"/>
  <c r="A373" i="28"/>
  <c r="A374" i="28"/>
  <c r="A375" i="28"/>
  <c r="A376" i="28"/>
  <c r="A377" i="28"/>
  <c r="A378" i="28"/>
  <c r="A379" i="28"/>
  <c r="A380" i="28"/>
  <c r="A381" i="28"/>
  <c r="A382" i="28"/>
  <c r="A2" i="29"/>
  <c r="D382" i="29"/>
  <c r="D381" i="29"/>
  <c r="D380" i="29"/>
  <c r="D379" i="29"/>
  <c r="D378" i="29"/>
  <c r="D377" i="29"/>
  <c r="D376" i="29"/>
  <c r="D375" i="29"/>
  <c r="D374" i="29"/>
  <c r="D373" i="29"/>
  <c r="D372" i="29"/>
  <c r="D371" i="29"/>
  <c r="D370" i="29"/>
  <c r="D369" i="29"/>
  <c r="D368" i="29"/>
  <c r="D367" i="29"/>
  <c r="D366" i="29"/>
  <c r="D365" i="29"/>
  <c r="D364" i="29"/>
  <c r="D363" i="29"/>
  <c r="D362"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U322" i="29"/>
  <c r="D322" i="29"/>
  <c r="U321" i="29"/>
  <c r="D321" i="29"/>
  <c r="U320" i="29"/>
  <c r="D320" i="29"/>
  <c r="U319" i="29"/>
  <c r="D319" i="29"/>
  <c r="U318" i="29"/>
  <c r="D318" i="29"/>
  <c r="U317" i="29"/>
  <c r="D317" i="29"/>
  <c r="U316" i="29"/>
  <c r="D316" i="29"/>
  <c r="U315" i="29"/>
  <c r="D315" i="29"/>
  <c r="U314" i="29"/>
  <c r="D314" i="29"/>
  <c r="U313" i="29"/>
  <c r="D313" i="29"/>
  <c r="U312" i="29"/>
  <c r="D312" i="29"/>
  <c r="U311" i="29"/>
  <c r="D311" i="29"/>
  <c r="U310" i="29"/>
  <c r="D310" i="29"/>
  <c r="U309" i="29"/>
  <c r="D309" i="29"/>
  <c r="U308" i="29"/>
  <c r="D308" i="29"/>
  <c r="U307" i="29"/>
  <c r="D307" i="29"/>
  <c r="U306" i="29"/>
  <c r="D306" i="29"/>
  <c r="U305" i="29"/>
  <c r="D305" i="29"/>
  <c r="U304" i="29"/>
  <c r="D304" i="29"/>
  <c r="U303" i="29"/>
  <c r="D303" i="29"/>
  <c r="U302" i="29"/>
  <c r="D302" i="29"/>
  <c r="U301" i="29"/>
  <c r="D301" i="29"/>
  <c r="U300" i="29"/>
  <c r="D300" i="29"/>
  <c r="U299" i="29"/>
  <c r="D299" i="29"/>
  <c r="U298" i="29"/>
  <c r="D298" i="29"/>
  <c r="U297" i="29"/>
  <c r="D297" i="29"/>
  <c r="U296" i="29"/>
  <c r="D296" i="29"/>
  <c r="U295" i="29"/>
  <c r="D295" i="29"/>
  <c r="U294" i="29"/>
  <c r="D294" i="29"/>
  <c r="U293" i="29"/>
  <c r="D293" i="29"/>
  <c r="U292" i="29"/>
  <c r="D292" i="29"/>
  <c r="U291" i="29"/>
  <c r="D291" i="29"/>
  <c r="U290" i="29"/>
  <c r="D290" i="29"/>
  <c r="U289" i="29"/>
  <c r="D289" i="29"/>
  <c r="U288" i="29"/>
  <c r="D288" i="29"/>
  <c r="U287" i="29"/>
  <c r="D287" i="29"/>
  <c r="U286" i="29"/>
  <c r="D286" i="29"/>
  <c r="U285" i="29"/>
  <c r="D285" i="29"/>
  <c r="U284" i="29"/>
  <c r="D284" i="29"/>
  <c r="U283" i="29"/>
  <c r="D283" i="29"/>
  <c r="U282" i="29"/>
  <c r="D282" i="29"/>
  <c r="U281" i="29"/>
  <c r="D281" i="29"/>
  <c r="U280" i="29"/>
  <c r="D280" i="29"/>
  <c r="U279" i="29"/>
  <c r="D279" i="29"/>
  <c r="U278" i="29"/>
  <c r="D278" i="29"/>
  <c r="U277" i="29"/>
  <c r="D277" i="29"/>
  <c r="U276" i="29"/>
  <c r="U275" i="29"/>
  <c r="D275" i="29"/>
  <c r="U274" i="29"/>
  <c r="D274" i="29"/>
  <c r="U273" i="29"/>
  <c r="D273" i="29"/>
  <c r="U272" i="29"/>
  <c r="D272" i="29"/>
  <c r="U271" i="29"/>
  <c r="D271" i="29"/>
  <c r="U270" i="29"/>
  <c r="D270" i="29"/>
  <c r="U269" i="29"/>
  <c r="D269" i="29"/>
  <c r="U268" i="29"/>
  <c r="D268" i="29"/>
  <c r="U267" i="29"/>
  <c r="D267" i="29"/>
  <c r="U266" i="29"/>
  <c r="D266" i="29"/>
  <c r="U265" i="29"/>
  <c r="D265" i="29"/>
  <c r="U264" i="29"/>
  <c r="D264" i="29"/>
  <c r="U263" i="29"/>
  <c r="D263" i="29"/>
  <c r="U262" i="29"/>
  <c r="D262" i="29"/>
  <c r="U261" i="29"/>
  <c r="D261" i="29"/>
  <c r="U260" i="29"/>
  <c r="D260" i="29"/>
  <c r="D259" i="29"/>
  <c r="D258" i="29"/>
  <c r="D257" i="29"/>
  <c r="U256" i="29"/>
  <c r="D256" i="29"/>
  <c r="U255" i="29"/>
  <c r="D255" i="29"/>
  <c r="U254" i="29"/>
  <c r="D254" i="29"/>
  <c r="U253" i="29"/>
  <c r="D253" i="29"/>
  <c r="U252" i="29"/>
  <c r="D252" i="29"/>
  <c r="U251" i="29"/>
  <c r="D251" i="29"/>
  <c r="D250" i="29"/>
  <c r="D249" i="29"/>
  <c r="D248" i="29"/>
  <c r="U247" i="29"/>
  <c r="D247" i="29"/>
  <c r="U246" i="29"/>
  <c r="D246" i="29"/>
  <c r="U245" i="29"/>
  <c r="D245" i="29"/>
  <c r="U244" i="29"/>
  <c r="D244" i="29"/>
  <c r="U243" i="29"/>
  <c r="D243" i="29"/>
  <c r="U242" i="29"/>
  <c r="D242" i="29"/>
  <c r="U241" i="29"/>
  <c r="D241" i="29"/>
  <c r="U240" i="29"/>
  <c r="D240" i="29"/>
  <c r="U239" i="29"/>
  <c r="D239" i="29"/>
  <c r="U238" i="29"/>
  <c r="D238" i="29"/>
  <c r="U237" i="29"/>
  <c r="D237" i="29"/>
  <c r="U236" i="29"/>
  <c r="D236" i="29"/>
  <c r="U235" i="29"/>
  <c r="D235" i="29"/>
  <c r="U234" i="29"/>
  <c r="D234" i="29"/>
  <c r="U233" i="29"/>
  <c r="D233" i="29"/>
  <c r="U232" i="29"/>
  <c r="D232" i="29"/>
  <c r="U231" i="29"/>
  <c r="D231" i="29"/>
  <c r="U230" i="29"/>
  <c r="D230" i="29"/>
  <c r="U229" i="29"/>
  <c r="D229" i="29"/>
  <c r="U228" i="29"/>
  <c r="D228" i="29"/>
  <c r="U227" i="29"/>
  <c r="D227" i="29"/>
  <c r="D226" i="29"/>
  <c r="D225" i="29"/>
  <c r="D224" i="29"/>
  <c r="U223" i="29"/>
  <c r="D223" i="29"/>
  <c r="U222" i="29"/>
  <c r="D222" i="29"/>
  <c r="U221" i="29"/>
  <c r="D221" i="29"/>
  <c r="U220" i="29"/>
  <c r="D220" i="29"/>
  <c r="U219" i="29"/>
  <c r="D219" i="29"/>
  <c r="U218" i="29"/>
  <c r="D218" i="29"/>
  <c r="U217" i="29"/>
  <c r="D217" i="29"/>
  <c r="U216" i="29"/>
  <c r="D216" i="29"/>
  <c r="U215" i="29"/>
  <c r="D215" i="29"/>
  <c r="U214" i="29"/>
  <c r="D214" i="29"/>
  <c r="U213" i="29"/>
  <c r="D213" i="29"/>
  <c r="U212" i="29"/>
  <c r="D212" i="29"/>
  <c r="U211" i="29"/>
  <c r="D211" i="29"/>
  <c r="U210" i="29"/>
  <c r="D210" i="29"/>
  <c r="U209" i="29"/>
  <c r="D209" i="29"/>
  <c r="U208" i="29"/>
  <c r="D208" i="29"/>
  <c r="U207" i="29"/>
  <c r="D207" i="29"/>
  <c r="U206" i="29"/>
  <c r="D206" i="29"/>
  <c r="U205" i="29"/>
  <c r="D205" i="29"/>
  <c r="U204" i="29"/>
  <c r="D204" i="29"/>
  <c r="U203" i="29"/>
  <c r="D203" i="29"/>
  <c r="U202" i="29"/>
  <c r="D202" i="29"/>
  <c r="U201" i="29"/>
  <c r="D201" i="29"/>
  <c r="U200" i="29"/>
  <c r="D200" i="29"/>
  <c r="U199" i="29"/>
  <c r="D199" i="29"/>
  <c r="U198" i="29"/>
  <c r="D198" i="29"/>
  <c r="U197" i="29"/>
  <c r="D197" i="29"/>
  <c r="U196" i="29"/>
  <c r="D196" i="29"/>
  <c r="U195" i="29"/>
  <c r="D195" i="29"/>
  <c r="U194" i="29"/>
  <c r="D194" i="29"/>
  <c r="U193" i="29"/>
  <c r="D193" i="29"/>
  <c r="U192" i="29"/>
  <c r="D192" i="29"/>
  <c r="U191" i="29"/>
  <c r="D191" i="29"/>
  <c r="U190" i="29"/>
  <c r="D190" i="29"/>
  <c r="U189" i="29"/>
  <c r="D189" i="29"/>
  <c r="U188" i="29"/>
  <c r="D188" i="29"/>
  <c r="U187" i="29"/>
  <c r="D187" i="29"/>
  <c r="U186" i="29"/>
  <c r="D186" i="29"/>
  <c r="U185" i="29"/>
  <c r="D185" i="29"/>
  <c r="U184" i="29"/>
  <c r="D184" i="29"/>
  <c r="U183" i="29"/>
  <c r="D183" i="29"/>
  <c r="U182" i="29"/>
  <c r="D182" i="29"/>
  <c r="U181" i="29"/>
  <c r="D181" i="29"/>
  <c r="U180" i="29"/>
  <c r="D180" i="29"/>
  <c r="U179" i="29"/>
  <c r="D179" i="29"/>
  <c r="U178" i="29"/>
  <c r="D178" i="29"/>
  <c r="U177" i="29"/>
  <c r="D177" i="29"/>
  <c r="U176" i="29"/>
  <c r="D176" i="29"/>
  <c r="U175" i="29"/>
  <c r="D175" i="29"/>
  <c r="U174" i="29"/>
  <c r="D174" i="29"/>
  <c r="U173" i="29"/>
  <c r="D173" i="29"/>
  <c r="U172" i="29"/>
  <c r="D172" i="29"/>
  <c r="U171" i="29"/>
  <c r="D171" i="29"/>
  <c r="U170" i="29"/>
  <c r="D170" i="29"/>
  <c r="D169" i="29"/>
  <c r="D168" i="29"/>
  <c r="D167" i="29"/>
  <c r="U166" i="29"/>
  <c r="D166" i="29"/>
  <c r="U165" i="29"/>
  <c r="D165" i="29"/>
  <c r="U164" i="29"/>
  <c r="D164" i="29"/>
  <c r="U163" i="29"/>
  <c r="D163" i="29"/>
  <c r="U162" i="29"/>
  <c r="D162" i="29"/>
  <c r="U161" i="29"/>
  <c r="D161" i="29"/>
  <c r="D160" i="29"/>
  <c r="D159" i="29"/>
  <c r="D158" i="29"/>
  <c r="U157" i="29"/>
  <c r="D157" i="29"/>
  <c r="U156" i="29"/>
  <c r="D156" i="29"/>
  <c r="U155" i="29"/>
  <c r="D155" i="29"/>
  <c r="U154" i="29"/>
  <c r="D154" i="29"/>
  <c r="U153" i="29"/>
  <c r="D153" i="29"/>
  <c r="U152" i="29"/>
  <c r="D152" i="29"/>
  <c r="D151" i="29"/>
  <c r="D150" i="29"/>
  <c r="D149" i="29"/>
  <c r="U148" i="29"/>
  <c r="D148" i="29"/>
  <c r="U147" i="29"/>
  <c r="D147" i="29"/>
  <c r="U146" i="29"/>
  <c r="D146" i="29"/>
  <c r="U145" i="29"/>
  <c r="D145" i="29"/>
  <c r="U144" i="29"/>
  <c r="D144" i="29"/>
  <c r="U143" i="29"/>
  <c r="D143" i="29"/>
  <c r="U142" i="29"/>
  <c r="D142" i="29"/>
  <c r="U141" i="29"/>
  <c r="D141" i="29"/>
  <c r="U140" i="29"/>
  <c r="D140" i="29"/>
  <c r="U139" i="29"/>
  <c r="D139" i="29"/>
  <c r="U138" i="29"/>
  <c r="D138" i="29"/>
  <c r="U137" i="29"/>
  <c r="D137" i="29"/>
  <c r="D136" i="29"/>
  <c r="D135" i="29"/>
  <c r="D134" i="29"/>
  <c r="U133" i="29"/>
  <c r="D133" i="29"/>
  <c r="U132" i="29"/>
  <c r="D132" i="29"/>
  <c r="U131" i="29"/>
  <c r="D131" i="29"/>
  <c r="U130" i="29"/>
  <c r="D130" i="29"/>
  <c r="U129" i="29"/>
  <c r="D129" i="29"/>
  <c r="U128" i="29"/>
  <c r="D128" i="29"/>
  <c r="U127" i="29"/>
  <c r="D127" i="29"/>
  <c r="U126" i="29"/>
  <c r="D126" i="29"/>
  <c r="U125" i="29"/>
  <c r="D125" i="29"/>
  <c r="U124" i="29"/>
  <c r="D124" i="29"/>
  <c r="U123" i="29"/>
  <c r="D123" i="29"/>
  <c r="U122" i="29"/>
  <c r="D122" i="29"/>
  <c r="U121" i="29"/>
  <c r="D121" i="29"/>
  <c r="U120" i="29"/>
  <c r="D120" i="29"/>
  <c r="U119" i="29"/>
  <c r="D119" i="29"/>
  <c r="U118" i="29"/>
  <c r="D118" i="29"/>
  <c r="U117" i="29"/>
  <c r="D117" i="29"/>
  <c r="U116" i="29"/>
  <c r="D116" i="29"/>
  <c r="D115" i="29"/>
  <c r="D114" i="29"/>
  <c r="D113" i="29"/>
  <c r="D112" i="29"/>
  <c r="D111" i="29"/>
  <c r="D110" i="29"/>
  <c r="D109" i="29"/>
  <c r="D108" i="29"/>
  <c r="D107" i="29"/>
  <c r="U106" i="29"/>
  <c r="D106" i="29"/>
  <c r="U105" i="29"/>
  <c r="D105" i="29"/>
  <c r="U104" i="29"/>
  <c r="D104" i="29"/>
  <c r="U103" i="29"/>
  <c r="D103" i="29"/>
  <c r="U102" i="29"/>
  <c r="D102" i="29"/>
  <c r="U101" i="29"/>
  <c r="D101" i="29"/>
  <c r="U100" i="29"/>
  <c r="D100" i="29"/>
  <c r="U99" i="29"/>
  <c r="D99" i="29"/>
  <c r="U98" i="29"/>
  <c r="D98" i="29"/>
  <c r="U97" i="29"/>
  <c r="D97" i="29"/>
  <c r="U96" i="29"/>
  <c r="D96" i="29"/>
  <c r="U95" i="29"/>
  <c r="D95" i="29"/>
  <c r="U94" i="29"/>
  <c r="D94" i="29"/>
  <c r="U93" i="29"/>
  <c r="D93" i="29"/>
  <c r="U92" i="29"/>
  <c r="D92" i="29"/>
  <c r="U91" i="29"/>
  <c r="D91" i="29"/>
  <c r="U90" i="29"/>
  <c r="D90" i="29"/>
  <c r="U89" i="29"/>
  <c r="D89" i="29"/>
  <c r="U88" i="29"/>
  <c r="D88" i="29"/>
  <c r="U87" i="29"/>
  <c r="D87" i="29"/>
  <c r="U86" i="29"/>
  <c r="D86" i="29"/>
  <c r="U85" i="29"/>
  <c r="D85" i="29"/>
  <c r="U84" i="29"/>
  <c r="D84" i="29"/>
  <c r="U83" i="29"/>
  <c r="D83" i="29"/>
  <c r="U82" i="29"/>
  <c r="D82" i="29"/>
  <c r="U81" i="29"/>
  <c r="D81" i="29"/>
  <c r="U80" i="29"/>
  <c r="D80" i="29"/>
  <c r="U79" i="29"/>
  <c r="D79" i="29"/>
  <c r="U78" i="29"/>
  <c r="D78" i="29"/>
  <c r="U77" i="29"/>
  <c r="D77" i="29"/>
  <c r="U76" i="29"/>
  <c r="D76" i="29"/>
  <c r="U75" i="29"/>
  <c r="D75" i="29"/>
  <c r="U74" i="29"/>
  <c r="D74" i="29"/>
  <c r="U73" i="29"/>
  <c r="D73" i="29"/>
  <c r="U72" i="29"/>
  <c r="D72" i="29"/>
  <c r="U71" i="29"/>
  <c r="D71" i="29"/>
  <c r="U70" i="29"/>
  <c r="D70" i="29"/>
  <c r="U69" i="29"/>
  <c r="D69" i="29"/>
  <c r="U68" i="29"/>
  <c r="D68" i="29"/>
  <c r="U67" i="29"/>
  <c r="D67" i="29"/>
  <c r="U66" i="29"/>
  <c r="D66" i="29"/>
  <c r="U65" i="29"/>
  <c r="D65" i="29"/>
  <c r="U64" i="29"/>
  <c r="D64" i="29"/>
  <c r="U63" i="29"/>
  <c r="D63" i="29"/>
  <c r="U62" i="29"/>
  <c r="D62" i="29"/>
  <c r="U61" i="29"/>
  <c r="D61" i="29"/>
  <c r="U60" i="29"/>
  <c r="D60" i="29"/>
  <c r="U59" i="29"/>
  <c r="D59" i="29"/>
  <c r="U58" i="29"/>
  <c r="D58" i="29"/>
  <c r="U57" i="29"/>
  <c r="D57" i="29"/>
  <c r="U56" i="29"/>
  <c r="D56" i="29"/>
  <c r="U55" i="29"/>
  <c r="D55" i="29"/>
  <c r="U54" i="29"/>
  <c r="D54" i="29"/>
  <c r="U53" i="29"/>
  <c r="D53" i="29"/>
  <c r="U52" i="29"/>
  <c r="D52" i="29"/>
  <c r="U51" i="29"/>
  <c r="D51" i="29"/>
  <c r="U50" i="29"/>
  <c r="D50" i="29"/>
  <c r="U49" i="29"/>
  <c r="D49" i="29"/>
  <c r="U48" i="29"/>
  <c r="U47" i="29"/>
  <c r="D47" i="29"/>
  <c r="U46" i="29"/>
  <c r="D46" i="29"/>
  <c r="U45" i="29"/>
  <c r="D45" i="29"/>
  <c r="U44" i="29"/>
  <c r="D44" i="29"/>
  <c r="D43" i="29"/>
  <c r="D42" i="29"/>
  <c r="D41" i="29"/>
  <c r="U40" i="29"/>
  <c r="D40" i="29"/>
  <c r="U39" i="29"/>
  <c r="D39" i="29"/>
  <c r="U38" i="29"/>
  <c r="D38" i="29"/>
  <c r="U37" i="29"/>
  <c r="D37" i="29"/>
  <c r="U36" i="29"/>
  <c r="D36" i="29"/>
  <c r="U35" i="29"/>
  <c r="D35" i="29"/>
  <c r="D34" i="29"/>
  <c r="D33" i="29"/>
  <c r="D32" i="29"/>
  <c r="U31" i="29"/>
  <c r="D31" i="29"/>
  <c r="U30" i="29"/>
  <c r="D30" i="29"/>
  <c r="U29" i="29"/>
  <c r="D29" i="29"/>
  <c r="U28" i="29"/>
  <c r="D28" i="29"/>
  <c r="U27" i="29"/>
  <c r="D27" i="29"/>
  <c r="U26" i="29"/>
  <c r="D26" i="29"/>
  <c r="U25" i="29"/>
  <c r="D25" i="29"/>
  <c r="U24" i="29"/>
  <c r="D24" i="29"/>
  <c r="U23" i="29"/>
  <c r="D23" i="29"/>
  <c r="U22" i="29"/>
  <c r="D22" i="29"/>
  <c r="U21" i="29"/>
  <c r="D21" i="29"/>
  <c r="U20" i="29"/>
  <c r="D20" i="29"/>
  <c r="U19" i="29"/>
  <c r="D19" i="29"/>
  <c r="U18" i="29"/>
  <c r="D18" i="29"/>
  <c r="U17" i="29"/>
  <c r="D17" i="29"/>
  <c r="U16" i="29"/>
  <c r="D16" i="29"/>
  <c r="U15" i="29"/>
  <c r="D15" i="29"/>
  <c r="U14" i="29"/>
  <c r="D14" i="29"/>
  <c r="D13" i="29"/>
  <c r="D12" i="29"/>
  <c r="D11" i="29"/>
  <c r="D10" i="29"/>
  <c r="D9" i="29"/>
  <c r="D8" i="29"/>
  <c r="D7" i="29"/>
  <c r="D6" i="29"/>
  <c r="D5" i="29"/>
  <c r="D4" i="29"/>
  <c r="D3" i="29"/>
  <c r="D2" i="29"/>
  <c r="U382" i="28"/>
  <c r="U382" i="29" s="1"/>
  <c r="Q382" i="28"/>
  <c r="Q382" i="29" s="1"/>
  <c r="M382" i="28"/>
  <c r="M382" i="29" s="1"/>
  <c r="I382" i="28"/>
  <c r="I382" i="29" s="1"/>
  <c r="F382" i="29"/>
  <c r="U381" i="28"/>
  <c r="U381" i="29" s="1"/>
  <c r="F381" i="29"/>
  <c r="U380" i="28"/>
  <c r="U380" i="29" s="1"/>
  <c r="Q380" i="28"/>
  <c r="Q380" i="29" s="1"/>
  <c r="M380" i="28"/>
  <c r="M380" i="29" s="1"/>
  <c r="I380" i="28"/>
  <c r="I380" i="29" s="1"/>
  <c r="F380" i="29"/>
  <c r="U379" i="28"/>
  <c r="U379" i="29" s="1"/>
  <c r="F379" i="29"/>
  <c r="U378" i="28"/>
  <c r="U378" i="29" s="1"/>
  <c r="Q378" i="28"/>
  <c r="Q378" i="29" s="1"/>
  <c r="M378" i="28"/>
  <c r="M378" i="29" s="1"/>
  <c r="I378" i="28"/>
  <c r="I378" i="29" s="1"/>
  <c r="F378" i="29"/>
  <c r="U377" i="28"/>
  <c r="U377" i="29" s="1"/>
  <c r="F377" i="29"/>
  <c r="U376" i="28"/>
  <c r="U376" i="29" s="1"/>
  <c r="Q376" i="28"/>
  <c r="Q376" i="29" s="1"/>
  <c r="M376" i="28"/>
  <c r="M376" i="29" s="1"/>
  <c r="I376" i="28"/>
  <c r="I376" i="29" s="1"/>
  <c r="F376" i="29"/>
  <c r="U375" i="28"/>
  <c r="U375" i="29" s="1"/>
  <c r="F375" i="29"/>
  <c r="U374" i="28"/>
  <c r="U374" i="29" s="1"/>
  <c r="Q374" i="28"/>
  <c r="Q374" i="29" s="1"/>
  <c r="M374" i="28"/>
  <c r="M374" i="29" s="1"/>
  <c r="I374" i="28"/>
  <c r="I374" i="29" s="1"/>
  <c r="F374" i="29"/>
  <c r="U373" i="28"/>
  <c r="U373" i="29" s="1"/>
  <c r="F373" i="29"/>
  <c r="U372" i="28"/>
  <c r="U372" i="29" s="1"/>
  <c r="Q372" i="28"/>
  <c r="Q372" i="29" s="1"/>
  <c r="M372" i="28"/>
  <c r="M372" i="29" s="1"/>
  <c r="I372" i="28"/>
  <c r="I372" i="29" s="1"/>
  <c r="F372" i="29"/>
  <c r="U371" i="28"/>
  <c r="U371" i="29" s="1"/>
  <c r="F371" i="29"/>
  <c r="U370" i="28"/>
  <c r="U370" i="29" s="1"/>
  <c r="Q370" i="28"/>
  <c r="Q370" i="29" s="1"/>
  <c r="M370" i="28"/>
  <c r="M370" i="29" s="1"/>
  <c r="I370" i="28"/>
  <c r="I370" i="29" s="1"/>
  <c r="F370" i="29"/>
  <c r="U369" i="28"/>
  <c r="U369" i="29" s="1"/>
  <c r="F369" i="29"/>
  <c r="U368" i="28"/>
  <c r="U368" i="29" s="1"/>
  <c r="Q368" i="28"/>
  <c r="Q368" i="29" s="1"/>
  <c r="M368" i="28"/>
  <c r="M368" i="29" s="1"/>
  <c r="I368" i="28"/>
  <c r="I368" i="29" s="1"/>
  <c r="F368" i="29"/>
  <c r="U367" i="28"/>
  <c r="U367" i="29" s="1"/>
  <c r="F367" i="29"/>
  <c r="U366" i="28"/>
  <c r="U366" i="29" s="1"/>
  <c r="Q366" i="28"/>
  <c r="Q366" i="29" s="1"/>
  <c r="M366" i="28"/>
  <c r="M366" i="29" s="1"/>
  <c r="I366" i="28"/>
  <c r="I366" i="29" s="1"/>
  <c r="F366" i="29"/>
  <c r="U365" i="28"/>
  <c r="U365" i="29" s="1"/>
  <c r="F365" i="29"/>
  <c r="U364" i="28"/>
  <c r="U364" i="29" s="1"/>
  <c r="Q364" i="28"/>
  <c r="Q364" i="29" s="1"/>
  <c r="M364" i="28"/>
  <c r="M364" i="29" s="1"/>
  <c r="I364" i="28"/>
  <c r="I364" i="29" s="1"/>
  <c r="F364" i="29"/>
  <c r="U363" i="28"/>
  <c r="U363" i="29" s="1"/>
  <c r="F363" i="29"/>
  <c r="U362" i="28"/>
  <c r="U362" i="29" s="1"/>
  <c r="Q362" i="28"/>
  <c r="Q362" i="29" s="1"/>
  <c r="M362" i="28"/>
  <c r="M362" i="29" s="1"/>
  <c r="I362" i="28"/>
  <c r="I362" i="29" s="1"/>
  <c r="F362" i="29"/>
  <c r="U361" i="28"/>
  <c r="U361" i="29" s="1"/>
  <c r="F361" i="29"/>
  <c r="U360" i="28"/>
  <c r="U360" i="29" s="1"/>
  <c r="Q360" i="28"/>
  <c r="Q360" i="29" s="1"/>
  <c r="M360" i="28"/>
  <c r="M360" i="29" s="1"/>
  <c r="I360" i="28"/>
  <c r="I360" i="29" s="1"/>
  <c r="F360" i="29"/>
  <c r="U359" i="28"/>
  <c r="U359" i="29" s="1"/>
  <c r="F359" i="29"/>
  <c r="U358" i="28"/>
  <c r="U358" i="29" s="1"/>
  <c r="Q358" i="28"/>
  <c r="Q358" i="29" s="1"/>
  <c r="M358" i="28"/>
  <c r="M358" i="29" s="1"/>
  <c r="I358" i="28"/>
  <c r="I358" i="29" s="1"/>
  <c r="F358" i="29"/>
  <c r="U357" i="28"/>
  <c r="U357" i="29" s="1"/>
  <c r="F357" i="29"/>
  <c r="U356" i="28"/>
  <c r="U356" i="29" s="1"/>
  <c r="Q356" i="28"/>
  <c r="Q356" i="29" s="1"/>
  <c r="M356" i="28"/>
  <c r="M356" i="29" s="1"/>
  <c r="I356" i="28"/>
  <c r="I356" i="29" s="1"/>
  <c r="F356" i="29"/>
  <c r="U355" i="28"/>
  <c r="U355" i="29" s="1"/>
  <c r="F355" i="29"/>
  <c r="U354" i="28"/>
  <c r="U354" i="29" s="1"/>
  <c r="Q354" i="28"/>
  <c r="Q354" i="29" s="1"/>
  <c r="M354" i="28"/>
  <c r="M354" i="29" s="1"/>
  <c r="I354" i="28"/>
  <c r="I354" i="29" s="1"/>
  <c r="F354" i="29"/>
  <c r="U353" i="28"/>
  <c r="U353" i="29" s="1"/>
  <c r="F353" i="29"/>
  <c r="U352" i="28"/>
  <c r="U352" i="29" s="1"/>
  <c r="Q352" i="28"/>
  <c r="Q352" i="29" s="1"/>
  <c r="M352" i="28"/>
  <c r="M352" i="29" s="1"/>
  <c r="I352" i="28"/>
  <c r="I352" i="29" s="1"/>
  <c r="F352" i="29"/>
  <c r="U351" i="28"/>
  <c r="U351" i="29" s="1"/>
  <c r="F351" i="29"/>
  <c r="U350" i="28"/>
  <c r="U350" i="29" s="1"/>
  <c r="Q350" i="28"/>
  <c r="Q350" i="29" s="1"/>
  <c r="M350" i="28"/>
  <c r="M350" i="29" s="1"/>
  <c r="I350" i="28"/>
  <c r="I350" i="29" s="1"/>
  <c r="F350" i="29"/>
  <c r="U349" i="28"/>
  <c r="U349" i="29" s="1"/>
  <c r="F349" i="29"/>
  <c r="U348" i="28"/>
  <c r="U348" i="29" s="1"/>
  <c r="Q348" i="28"/>
  <c r="Q348" i="29" s="1"/>
  <c r="M348" i="28"/>
  <c r="M348" i="29" s="1"/>
  <c r="I348" i="28"/>
  <c r="I348" i="29" s="1"/>
  <c r="F348" i="29"/>
  <c r="U347" i="28"/>
  <c r="U347" i="29" s="1"/>
  <c r="F347" i="29"/>
  <c r="U346" i="28"/>
  <c r="U346" i="29" s="1"/>
  <c r="Q346" i="28"/>
  <c r="Q346" i="29" s="1"/>
  <c r="M346" i="28"/>
  <c r="M346" i="29" s="1"/>
  <c r="I346" i="28"/>
  <c r="I346" i="29" s="1"/>
  <c r="F346" i="29"/>
  <c r="U345" i="28"/>
  <c r="U345" i="29" s="1"/>
  <c r="F345" i="29"/>
  <c r="U344" i="28"/>
  <c r="U344" i="29" s="1"/>
  <c r="Q344" i="28"/>
  <c r="Q344" i="29" s="1"/>
  <c r="M344" i="28"/>
  <c r="M344" i="29" s="1"/>
  <c r="I344" i="28"/>
  <c r="I344" i="29" s="1"/>
  <c r="F344" i="29"/>
  <c r="U343" i="28"/>
  <c r="U343" i="29" s="1"/>
  <c r="F343" i="29"/>
  <c r="U342" i="28"/>
  <c r="U342" i="29" s="1"/>
  <c r="Q342" i="28"/>
  <c r="Q342" i="29" s="1"/>
  <c r="M342" i="28"/>
  <c r="M342" i="29" s="1"/>
  <c r="I342" i="28"/>
  <c r="I342" i="29" s="1"/>
  <c r="F342" i="29"/>
  <c r="U341" i="28"/>
  <c r="U341" i="29" s="1"/>
  <c r="F341" i="29"/>
  <c r="U340" i="28"/>
  <c r="U340" i="29" s="1"/>
  <c r="Q340" i="28"/>
  <c r="Q340" i="29" s="1"/>
  <c r="M340" i="28"/>
  <c r="M340" i="29" s="1"/>
  <c r="I340" i="28"/>
  <c r="I340" i="29" s="1"/>
  <c r="F340" i="29"/>
  <c r="U339" i="28"/>
  <c r="U339" i="29" s="1"/>
  <c r="F339" i="29"/>
  <c r="U338" i="28"/>
  <c r="U338" i="29" s="1"/>
  <c r="Q338" i="28"/>
  <c r="Q338" i="29" s="1"/>
  <c r="M338" i="28"/>
  <c r="M338" i="29" s="1"/>
  <c r="I338" i="28"/>
  <c r="I338" i="29" s="1"/>
  <c r="F338" i="29"/>
  <c r="U337" i="28"/>
  <c r="U337" i="29" s="1"/>
  <c r="F337" i="29"/>
  <c r="U336" i="28"/>
  <c r="U336" i="29" s="1"/>
  <c r="Q336" i="28"/>
  <c r="Q336" i="29" s="1"/>
  <c r="M336" i="28"/>
  <c r="M336" i="29" s="1"/>
  <c r="I336" i="28"/>
  <c r="I336" i="29" s="1"/>
  <c r="F336" i="29"/>
  <c r="U335" i="28"/>
  <c r="U335" i="29" s="1"/>
  <c r="F335" i="29"/>
  <c r="U334" i="28"/>
  <c r="U334" i="29" s="1"/>
  <c r="Q334" i="28"/>
  <c r="Q334" i="29" s="1"/>
  <c r="M334" i="28"/>
  <c r="M334" i="29" s="1"/>
  <c r="I334" i="28"/>
  <c r="I334" i="29" s="1"/>
  <c r="F334" i="29"/>
  <c r="U333" i="28"/>
  <c r="U333" i="29" s="1"/>
  <c r="F333" i="29"/>
  <c r="U332" i="28"/>
  <c r="U332" i="29" s="1"/>
  <c r="Q332" i="28"/>
  <c r="Q332" i="29" s="1"/>
  <c r="M332" i="28"/>
  <c r="M332" i="29" s="1"/>
  <c r="I332" i="28"/>
  <c r="I332" i="29" s="1"/>
  <c r="F332" i="29"/>
  <c r="U331" i="28"/>
  <c r="U331" i="29" s="1"/>
  <c r="F331" i="29"/>
  <c r="U330" i="28"/>
  <c r="U330" i="29" s="1"/>
  <c r="Q330" i="28"/>
  <c r="Q330" i="29" s="1"/>
  <c r="M330" i="28"/>
  <c r="M330" i="29" s="1"/>
  <c r="I330" i="28"/>
  <c r="I330" i="29" s="1"/>
  <c r="F330" i="29"/>
  <c r="U329" i="28"/>
  <c r="U329" i="29" s="1"/>
  <c r="F329" i="29"/>
  <c r="U328" i="28"/>
  <c r="U328" i="29" s="1"/>
  <c r="Q328" i="28"/>
  <c r="Q328" i="29" s="1"/>
  <c r="M328" i="28"/>
  <c r="M328" i="29" s="1"/>
  <c r="I328" i="28"/>
  <c r="I328" i="29" s="1"/>
  <c r="F328" i="29"/>
  <c r="U327" i="28"/>
  <c r="U327" i="29" s="1"/>
  <c r="F327" i="29"/>
  <c r="U326" i="28"/>
  <c r="U326" i="29" s="1"/>
  <c r="Q326" i="28"/>
  <c r="Q326" i="29" s="1"/>
  <c r="M326" i="28"/>
  <c r="M326" i="29" s="1"/>
  <c r="I326" i="28"/>
  <c r="I326" i="29" s="1"/>
  <c r="F326" i="29"/>
  <c r="U325" i="28"/>
  <c r="U325" i="29" s="1"/>
  <c r="F325" i="29"/>
  <c r="U324" i="28"/>
  <c r="U324" i="29" s="1"/>
  <c r="Q324" i="28"/>
  <c r="Q324" i="29" s="1"/>
  <c r="M324" i="28"/>
  <c r="M324" i="29" s="1"/>
  <c r="I324" i="28"/>
  <c r="I324" i="29" s="1"/>
  <c r="F324" i="29"/>
  <c r="U323" i="28"/>
  <c r="U323" i="29" s="1"/>
  <c r="F323" i="29"/>
  <c r="U322" i="28"/>
  <c r="Q322" i="28"/>
  <c r="Q322" i="29" s="1"/>
  <c r="M322" i="28"/>
  <c r="M322" i="29" s="1"/>
  <c r="I322" i="28"/>
  <c r="I322" i="29" s="1"/>
  <c r="F322" i="29"/>
  <c r="U321" i="28"/>
  <c r="F321" i="29"/>
  <c r="U320" i="28"/>
  <c r="Q320" i="28"/>
  <c r="Q320" i="29" s="1"/>
  <c r="M320" i="28"/>
  <c r="M320" i="29" s="1"/>
  <c r="I320" i="28"/>
  <c r="I320" i="29" s="1"/>
  <c r="F320" i="29"/>
  <c r="U319" i="28"/>
  <c r="F319" i="29"/>
  <c r="U318" i="28"/>
  <c r="Q318" i="28"/>
  <c r="Q318" i="29" s="1"/>
  <c r="M318" i="28"/>
  <c r="M318" i="29" s="1"/>
  <c r="I318" i="28"/>
  <c r="I318" i="29" s="1"/>
  <c r="F318" i="29"/>
  <c r="U317" i="28"/>
  <c r="F317" i="29"/>
  <c r="U316" i="28"/>
  <c r="Q316" i="28"/>
  <c r="Q316" i="29" s="1"/>
  <c r="M316" i="28"/>
  <c r="M316" i="29" s="1"/>
  <c r="I316" i="28"/>
  <c r="I316" i="29" s="1"/>
  <c r="F316" i="29"/>
  <c r="U315" i="28"/>
  <c r="F315" i="29"/>
  <c r="U314" i="28"/>
  <c r="Q314" i="28"/>
  <c r="Q314" i="29" s="1"/>
  <c r="M314" i="28"/>
  <c r="M314" i="29" s="1"/>
  <c r="I314" i="28"/>
  <c r="I314" i="29" s="1"/>
  <c r="F314" i="29"/>
  <c r="U313" i="28"/>
  <c r="F313" i="29"/>
  <c r="U312" i="28"/>
  <c r="Q312" i="28"/>
  <c r="Q312" i="29" s="1"/>
  <c r="M312" i="28"/>
  <c r="M312" i="29" s="1"/>
  <c r="I312" i="28"/>
  <c r="I312" i="29" s="1"/>
  <c r="F312" i="29"/>
  <c r="U311" i="28"/>
  <c r="F311" i="29"/>
  <c r="U310" i="28"/>
  <c r="Q310" i="28"/>
  <c r="Q310" i="29" s="1"/>
  <c r="M310" i="28"/>
  <c r="M310" i="29" s="1"/>
  <c r="I310" i="28"/>
  <c r="I310" i="29" s="1"/>
  <c r="F310" i="29"/>
  <c r="U309" i="28"/>
  <c r="F309" i="29"/>
  <c r="U308" i="28"/>
  <c r="Q308" i="28"/>
  <c r="Q308" i="29" s="1"/>
  <c r="M308" i="28"/>
  <c r="M308" i="29" s="1"/>
  <c r="I308" i="28"/>
  <c r="I308" i="29" s="1"/>
  <c r="F308" i="29"/>
  <c r="U307" i="28"/>
  <c r="F307" i="29"/>
  <c r="U306" i="28"/>
  <c r="Q306" i="28"/>
  <c r="Q306" i="29" s="1"/>
  <c r="M306" i="28"/>
  <c r="M306" i="29" s="1"/>
  <c r="I306" i="28"/>
  <c r="I306" i="29" s="1"/>
  <c r="F306" i="29"/>
  <c r="U305" i="28"/>
  <c r="F305" i="29"/>
  <c r="U304" i="28"/>
  <c r="Q304" i="28"/>
  <c r="Q304" i="29" s="1"/>
  <c r="M304" i="28"/>
  <c r="M304" i="29" s="1"/>
  <c r="I304" i="28"/>
  <c r="I304" i="29" s="1"/>
  <c r="F304" i="29"/>
  <c r="U303" i="28"/>
  <c r="F303" i="29"/>
  <c r="U302" i="28"/>
  <c r="Q302" i="28"/>
  <c r="Q302" i="29" s="1"/>
  <c r="M302" i="28"/>
  <c r="M302" i="29" s="1"/>
  <c r="I302" i="28"/>
  <c r="I302" i="29" s="1"/>
  <c r="F302" i="29"/>
  <c r="U301" i="28"/>
  <c r="F301" i="29"/>
  <c r="U300" i="28"/>
  <c r="Q300" i="28"/>
  <c r="Q300" i="29" s="1"/>
  <c r="M300" i="28"/>
  <c r="M300" i="29" s="1"/>
  <c r="I300" i="28"/>
  <c r="I300" i="29" s="1"/>
  <c r="F300" i="29"/>
  <c r="U299" i="28"/>
  <c r="F299" i="29"/>
  <c r="U298" i="28"/>
  <c r="Q298" i="28"/>
  <c r="Q298" i="29" s="1"/>
  <c r="M298" i="28"/>
  <c r="M298" i="29" s="1"/>
  <c r="I298" i="28"/>
  <c r="I298" i="29" s="1"/>
  <c r="F298" i="29"/>
  <c r="U297" i="28"/>
  <c r="F297" i="29"/>
  <c r="U296" i="28"/>
  <c r="Q296" i="28"/>
  <c r="Q296" i="29" s="1"/>
  <c r="M296" i="28"/>
  <c r="M296" i="29" s="1"/>
  <c r="I296" i="28"/>
  <c r="I296" i="29" s="1"/>
  <c r="F296" i="29"/>
  <c r="U295" i="28"/>
  <c r="F295" i="29"/>
  <c r="U294" i="28"/>
  <c r="Q294" i="28"/>
  <c r="Q294" i="29" s="1"/>
  <c r="M294" i="28"/>
  <c r="M294" i="29" s="1"/>
  <c r="I294" i="28"/>
  <c r="I294" i="29" s="1"/>
  <c r="F294" i="29"/>
  <c r="U293" i="28"/>
  <c r="F293" i="29"/>
  <c r="U292" i="28"/>
  <c r="Q292" i="28"/>
  <c r="Q292" i="29" s="1"/>
  <c r="M292" i="28"/>
  <c r="M292" i="29" s="1"/>
  <c r="I292" i="28"/>
  <c r="I292" i="29" s="1"/>
  <c r="F292" i="29"/>
  <c r="U291" i="28"/>
  <c r="F291" i="29"/>
  <c r="U290" i="28"/>
  <c r="Q290" i="28"/>
  <c r="Q290" i="29" s="1"/>
  <c r="M290" i="28"/>
  <c r="M290" i="29" s="1"/>
  <c r="I290" i="28"/>
  <c r="I290" i="29" s="1"/>
  <c r="F290" i="29"/>
  <c r="U289" i="28"/>
  <c r="F289" i="29"/>
  <c r="U288" i="28"/>
  <c r="Q288" i="28"/>
  <c r="Q288" i="29" s="1"/>
  <c r="M288" i="28"/>
  <c r="M288" i="29" s="1"/>
  <c r="I288" i="28"/>
  <c r="I288" i="29" s="1"/>
  <c r="F288" i="29"/>
  <c r="U287" i="28"/>
  <c r="F287" i="29"/>
  <c r="U286" i="28"/>
  <c r="Q286" i="28"/>
  <c r="Q286" i="29" s="1"/>
  <c r="M286" i="28"/>
  <c r="M286" i="29" s="1"/>
  <c r="I286" i="28"/>
  <c r="I286" i="29" s="1"/>
  <c r="F286" i="29"/>
  <c r="U285" i="28"/>
  <c r="F285" i="29"/>
  <c r="U284" i="28"/>
  <c r="Q284" i="28"/>
  <c r="Q284" i="29" s="1"/>
  <c r="M284" i="28"/>
  <c r="M284" i="29" s="1"/>
  <c r="I284" i="28"/>
  <c r="I284" i="29" s="1"/>
  <c r="F284" i="29"/>
  <c r="U283" i="28"/>
  <c r="F283" i="29"/>
  <c r="U282" i="28"/>
  <c r="Q282" i="28"/>
  <c r="Q282" i="29" s="1"/>
  <c r="M282" i="28"/>
  <c r="M282" i="29" s="1"/>
  <c r="I282" i="28"/>
  <c r="I282" i="29" s="1"/>
  <c r="F282" i="29"/>
  <c r="U281" i="28"/>
  <c r="F281" i="29"/>
  <c r="U280" i="28"/>
  <c r="Q280" i="28"/>
  <c r="Q280" i="29" s="1"/>
  <c r="M280" i="28"/>
  <c r="M280" i="29" s="1"/>
  <c r="I280" i="28"/>
  <c r="I280" i="29" s="1"/>
  <c r="F280" i="29"/>
  <c r="U279" i="28"/>
  <c r="F279" i="29"/>
  <c r="U278" i="28"/>
  <c r="Q278" i="28"/>
  <c r="Q278" i="29" s="1"/>
  <c r="M278" i="28"/>
  <c r="M278" i="29" s="1"/>
  <c r="I278" i="28"/>
  <c r="I278" i="29" s="1"/>
  <c r="F278" i="29"/>
  <c r="U277" i="28"/>
  <c r="F277" i="29"/>
  <c r="U276" i="28"/>
  <c r="Q276" i="28"/>
  <c r="Q276" i="29" s="1"/>
  <c r="M276" i="28"/>
  <c r="M276" i="29" s="1"/>
  <c r="I276" i="28"/>
  <c r="I276" i="29" s="1"/>
  <c r="F276" i="29"/>
  <c r="U275" i="28"/>
  <c r="F275" i="29"/>
  <c r="U274" i="28"/>
  <c r="Q274" i="28"/>
  <c r="Q274" i="29" s="1"/>
  <c r="M274" i="28"/>
  <c r="M274" i="29" s="1"/>
  <c r="I274" i="28"/>
  <c r="I274" i="29" s="1"/>
  <c r="F274" i="29"/>
  <c r="U273" i="28"/>
  <c r="F273" i="29"/>
  <c r="U272" i="28"/>
  <c r="Q272" i="28"/>
  <c r="Q272" i="29" s="1"/>
  <c r="M272" i="28"/>
  <c r="M272" i="29" s="1"/>
  <c r="I272" i="28"/>
  <c r="I272" i="29" s="1"/>
  <c r="F272" i="29"/>
  <c r="U271" i="28"/>
  <c r="F271" i="29"/>
  <c r="U270" i="28"/>
  <c r="Q270" i="28"/>
  <c r="Q270" i="29" s="1"/>
  <c r="M270" i="28"/>
  <c r="M270" i="29" s="1"/>
  <c r="I270" i="28"/>
  <c r="I270" i="29" s="1"/>
  <c r="F270" i="29"/>
  <c r="U269" i="28"/>
  <c r="F269" i="29"/>
  <c r="U268" i="28"/>
  <c r="Q268" i="28"/>
  <c r="Q268" i="29" s="1"/>
  <c r="M268" i="28"/>
  <c r="M268" i="29" s="1"/>
  <c r="I268" i="28"/>
  <c r="I268" i="29" s="1"/>
  <c r="F268" i="29"/>
  <c r="U267" i="28"/>
  <c r="F267" i="29"/>
  <c r="U266" i="28"/>
  <c r="Q266" i="28"/>
  <c r="Q266" i="29" s="1"/>
  <c r="M266" i="28"/>
  <c r="M266" i="29" s="1"/>
  <c r="I266" i="28"/>
  <c r="I266" i="29" s="1"/>
  <c r="F266" i="29"/>
  <c r="U265" i="28"/>
  <c r="F265" i="29"/>
  <c r="U264" i="28"/>
  <c r="Q264" i="28"/>
  <c r="Q264" i="29" s="1"/>
  <c r="M264" i="28"/>
  <c r="M264" i="29" s="1"/>
  <c r="I264" i="28"/>
  <c r="I264" i="29" s="1"/>
  <c r="F264" i="29"/>
  <c r="U263" i="28"/>
  <c r="F263" i="29"/>
  <c r="U262" i="28"/>
  <c r="Q262" i="28"/>
  <c r="Q262" i="29" s="1"/>
  <c r="M262" i="28"/>
  <c r="M262" i="29" s="1"/>
  <c r="I262" i="28"/>
  <c r="I262" i="29" s="1"/>
  <c r="F262" i="29"/>
  <c r="U261" i="28"/>
  <c r="F261" i="29"/>
  <c r="U260" i="28"/>
  <c r="Q260" i="28"/>
  <c r="Q260" i="29" s="1"/>
  <c r="M260" i="28"/>
  <c r="M260" i="29" s="1"/>
  <c r="I260" i="28"/>
  <c r="I260" i="29" s="1"/>
  <c r="F260" i="29"/>
  <c r="U259" i="28"/>
  <c r="U259" i="29" s="1"/>
  <c r="F259" i="29"/>
  <c r="U258" i="28"/>
  <c r="U258" i="29" s="1"/>
  <c r="Q258" i="28"/>
  <c r="Q258" i="29" s="1"/>
  <c r="M258" i="28"/>
  <c r="M258" i="29" s="1"/>
  <c r="I258" i="28"/>
  <c r="I258" i="29" s="1"/>
  <c r="F258" i="29"/>
  <c r="U257" i="28"/>
  <c r="U257" i="29" s="1"/>
  <c r="F257" i="29"/>
  <c r="U256" i="28"/>
  <c r="Q256" i="28"/>
  <c r="Q256" i="29" s="1"/>
  <c r="M256" i="28"/>
  <c r="M256" i="29" s="1"/>
  <c r="I256" i="28"/>
  <c r="I256" i="29" s="1"/>
  <c r="F256" i="29"/>
  <c r="U255" i="28"/>
  <c r="F255" i="29"/>
  <c r="U254" i="28"/>
  <c r="Q254" i="28"/>
  <c r="Q254" i="29" s="1"/>
  <c r="M254" i="28"/>
  <c r="M254" i="29" s="1"/>
  <c r="I254" i="28"/>
  <c r="I254" i="29" s="1"/>
  <c r="F254" i="29"/>
  <c r="U253" i="28"/>
  <c r="F253" i="29"/>
  <c r="U252" i="28"/>
  <c r="Q252" i="28"/>
  <c r="Q252" i="29" s="1"/>
  <c r="M252" i="28"/>
  <c r="M252" i="29" s="1"/>
  <c r="I252" i="28"/>
  <c r="I252" i="29" s="1"/>
  <c r="F252" i="29"/>
  <c r="U251" i="28"/>
  <c r="F251" i="29"/>
  <c r="U250" i="28"/>
  <c r="U250" i="29" s="1"/>
  <c r="Q250" i="28"/>
  <c r="Q250" i="29" s="1"/>
  <c r="M250" i="28"/>
  <c r="M250" i="29" s="1"/>
  <c r="I250" i="28"/>
  <c r="I250" i="29" s="1"/>
  <c r="F250" i="29"/>
  <c r="U249" i="28"/>
  <c r="U249" i="29" s="1"/>
  <c r="F249" i="29"/>
  <c r="U248" i="28"/>
  <c r="U248" i="29" s="1"/>
  <c r="Q248" i="28"/>
  <c r="Q248" i="29" s="1"/>
  <c r="M248" i="28"/>
  <c r="M248" i="29" s="1"/>
  <c r="I248" i="28"/>
  <c r="I248" i="29" s="1"/>
  <c r="F248" i="29"/>
  <c r="U247" i="28"/>
  <c r="F247" i="29"/>
  <c r="U246" i="28"/>
  <c r="Q246" i="28"/>
  <c r="Q246" i="29" s="1"/>
  <c r="M246" i="28"/>
  <c r="M246" i="29" s="1"/>
  <c r="I246" i="28"/>
  <c r="I246" i="29" s="1"/>
  <c r="F246" i="29"/>
  <c r="U245" i="28"/>
  <c r="F245" i="29"/>
  <c r="U244" i="28"/>
  <c r="Q244" i="28"/>
  <c r="Q244" i="29" s="1"/>
  <c r="M244" i="28"/>
  <c r="M244" i="29" s="1"/>
  <c r="I244" i="28"/>
  <c r="I244" i="29" s="1"/>
  <c r="F244" i="29"/>
  <c r="U243" i="28"/>
  <c r="F243" i="29"/>
  <c r="U242" i="28"/>
  <c r="Q242" i="28"/>
  <c r="Q242" i="29" s="1"/>
  <c r="M242" i="28"/>
  <c r="M242" i="29" s="1"/>
  <c r="I242" i="28"/>
  <c r="I242" i="29" s="1"/>
  <c r="F242" i="29"/>
  <c r="U241" i="28"/>
  <c r="F241" i="29"/>
  <c r="U240" i="28"/>
  <c r="Q240" i="28"/>
  <c r="Q240" i="29" s="1"/>
  <c r="M240" i="28"/>
  <c r="M240" i="29" s="1"/>
  <c r="I240" i="28"/>
  <c r="I240" i="29" s="1"/>
  <c r="F240" i="29"/>
  <c r="U239" i="28"/>
  <c r="F239" i="29"/>
  <c r="U238" i="28"/>
  <c r="Q238" i="28"/>
  <c r="Q238" i="29" s="1"/>
  <c r="M238" i="28"/>
  <c r="M238" i="29" s="1"/>
  <c r="I238" i="28"/>
  <c r="I238" i="29" s="1"/>
  <c r="F238" i="29"/>
  <c r="U237" i="28"/>
  <c r="F237" i="29"/>
  <c r="U236" i="28"/>
  <c r="Q236" i="28"/>
  <c r="Q236" i="29" s="1"/>
  <c r="M236" i="28"/>
  <c r="M236" i="29" s="1"/>
  <c r="I236" i="28"/>
  <c r="I236" i="29" s="1"/>
  <c r="F236" i="29"/>
  <c r="U235" i="28"/>
  <c r="F235" i="29"/>
  <c r="U234" i="28"/>
  <c r="Q234" i="28"/>
  <c r="Q234" i="29" s="1"/>
  <c r="M234" i="28"/>
  <c r="M234" i="29" s="1"/>
  <c r="I234" i="28"/>
  <c r="I234" i="29" s="1"/>
  <c r="F234" i="29"/>
  <c r="U233" i="28"/>
  <c r="F233" i="29"/>
  <c r="U232" i="28"/>
  <c r="Q232" i="28"/>
  <c r="Q232" i="29" s="1"/>
  <c r="M232" i="28"/>
  <c r="M232" i="29" s="1"/>
  <c r="I232" i="28"/>
  <c r="I232" i="29" s="1"/>
  <c r="F232" i="29"/>
  <c r="U231" i="28"/>
  <c r="F231" i="29"/>
  <c r="U230" i="28"/>
  <c r="Q230" i="28"/>
  <c r="Q230" i="29" s="1"/>
  <c r="M230" i="28"/>
  <c r="M230" i="29" s="1"/>
  <c r="I230" i="28"/>
  <c r="I230" i="29" s="1"/>
  <c r="F230" i="29"/>
  <c r="U229" i="28"/>
  <c r="F229" i="29"/>
  <c r="U228" i="28"/>
  <c r="Q228" i="28"/>
  <c r="Q228" i="29" s="1"/>
  <c r="M228" i="28"/>
  <c r="M228" i="29" s="1"/>
  <c r="I228" i="28"/>
  <c r="I228" i="29" s="1"/>
  <c r="F228" i="29"/>
  <c r="U227" i="28"/>
  <c r="F227" i="29"/>
  <c r="U226" i="28"/>
  <c r="U226" i="29" s="1"/>
  <c r="Q226" i="28"/>
  <c r="Q226" i="29" s="1"/>
  <c r="M226" i="28"/>
  <c r="M226" i="29" s="1"/>
  <c r="I226" i="28"/>
  <c r="I226" i="29" s="1"/>
  <c r="F226" i="29"/>
  <c r="U225" i="28"/>
  <c r="U225" i="29" s="1"/>
  <c r="F225" i="29"/>
  <c r="U224" i="28"/>
  <c r="U224" i="29" s="1"/>
  <c r="Q224" i="28"/>
  <c r="Q224" i="29" s="1"/>
  <c r="M224" i="28"/>
  <c r="M224" i="29" s="1"/>
  <c r="I224" i="28"/>
  <c r="I224" i="29" s="1"/>
  <c r="F224" i="29"/>
  <c r="U223" i="28"/>
  <c r="F223" i="29"/>
  <c r="U222" i="28"/>
  <c r="Q222" i="28"/>
  <c r="Q222" i="29" s="1"/>
  <c r="M222" i="28"/>
  <c r="M222" i="29" s="1"/>
  <c r="I222" i="28"/>
  <c r="I222" i="29" s="1"/>
  <c r="F222" i="29"/>
  <c r="U221" i="28"/>
  <c r="F221" i="29"/>
  <c r="U220" i="28"/>
  <c r="Q220" i="28"/>
  <c r="Q220" i="29" s="1"/>
  <c r="M220" i="28"/>
  <c r="M220" i="29" s="1"/>
  <c r="I220" i="28"/>
  <c r="I220" i="29" s="1"/>
  <c r="F220" i="29"/>
  <c r="U219" i="28"/>
  <c r="F219" i="29"/>
  <c r="U218" i="28"/>
  <c r="Q218" i="28"/>
  <c r="Q218" i="29" s="1"/>
  <c r="M218" i="28"/>
  <c r="M218" i="29" s="1"/>
  <c r="I218" i="28"/>
  <c r="I218" i="29" s="1"/>
  <c r="F218" i="29"/>
  <c r="U217" i="28"/>
  <c r="F217" i="29"/>
  <c r="U216" i="28"/>
  <c r="Q216" i="28"/>
  <c r="Q216" i="29" s="1"/>
  <c r="M216" i="28"/>
  <c r="M216" i="29" s="1"/>
  <c r="I216" i="28"/>
  <c r="I216" i="29" s="1"/>
  <c r="F216" i="29"/>
  <c r="U215" i="28"/>
  <c r="F215" i="29"/>
  <c r="U214" i="28"/>
  <c r="Q214" i="28"/>
  <c r="Q214" i="29" s="1"/>
  <c r="M214" i="28"/>
  <c r="M214" i="29" s="1"/>
  <c r="I214" i="28"/>
  <c r="I214" i="29" s="1"/>
  <c r="F214" i="29"/>
  <c r="U213" i="28"/>
  <c r="F213" i="29"/>
  <c r="U212" i="28"/>
  <c r="Q212" i="28"/>
  <c r="Q212" i="29" s="1"/>
  <c r="M212" i="28"/>
  <c r="M212" i="29" s="1"/>
  <c r="I212" i="28"/>
  <c r="I212" i="29" s="1"/>
  <c r="F212" i="29"/>
  <c r="U211" i="28"/>
  <c r="F211" i="29"/>
  <c r="U210" i="28"/>
  <c r="Q210" i="28"/>
  <c r="Q210" i="29" s="1"/>
  <c r="M210" i="28"/>
  <c r="M210" i="29" s="1"/>
  <c r="I210" i="28"/>
  <c r="I210" i="29" s="1"/>
  <c r="F210" i="29"/>
  <c r="U209" i="28"/>
  <c r="F209" i="29"/>
  <c r="U208" i="28"/>
  <c r="Q208" i="28"/>
  <c r="Q208" i="29" s="1"/>
  <c r="M208" i="28"/>
  <c r="M208" i="29" s="1"/>
  <c r="I208" i="28"/>
  <c r="I208" i="29" s="1"/>
  <c r="F208" i="29"/>
  <c r="U207" i="28"/>
  <c r="F207" i="29"/>
  <c r="U206" i="28"/>
  <c r="Q206" i="28"/>
  <c r="Q206" i="29" s="1"/>
  <c r="M206" i="28"/>
  <c r="M206" i="29" s="1"/>
  <c r="I206" i="28"/>
  <c r="I206" i="29" s="1"/>
  <c r="F206" i="29"/>
  <c r="U205" i="28"/>
  <c r="F205" i="29"/>
  <c r="U204" i="28"/>
  <c r="Q204" i="28"/>
  <c r="Q204" i="29" s="1"/>
  <c r="M204" i="28"/>
  <c r="M204" i="29" s="1"/>
  <c r="I204" i="28"/>
  <c r="I204" i="29" s="1"/>
  <c r="F204" i="29"/>
  <c r="U203" i="28"/>
  <c r="F203" i="29"/>
  <c r="U202" i="28"/>
  <c r="Q202" i="28"/>
  <c r="Q202" i="29" s="1"/>
  <c r="M202" i="28"/>
  <c r="M202" i="29" s="1"/>
  <c r="I202" i="28"/>
  <c r="I202" i="29" s="1"/>
  <c r="F202" i="29"/>
  <c r="U201" i="28"/>
  <c r="F201" i="29"/>
  <c r="U200" i="28"/>
  <c r="Q200" i="28"/>
  <c r="Q200" i="29" s="1"/>
  <c r="M200" i="28"/>
  <c r="M200" i="29" s="1"/>
  <c r="I200" i="28"/>
  <c r="I200" i="29" s="1"/>
  <c r="F200" i="29"/>
  <c r="U199" i="28"/>
  <c r="F199" i="29"/>
  <c r="U198" i="28"/>
  <c r="Q198" i="28"/>
  <c r="Q198" i="29" s="1"/>
  <c r="M198" i="28"/>
  <c r="M198" i="29" s="1"/>
  <c r="I198" i="28"/>
  <c r="I198" i="29" s="1"/>
  <c r="F198" i="29"/>
  <c r="U197" i="28"/>
  <c r="F197" i="29"/>
  <c r="U196" i="28"/>
  <c r="Q196" i="28"/>
  <c r="Q196" i="29" s="1"/>
  <c r="M196" i="28"/>
  <c r="M196" i="29" s="1"/>
  <c r="I196" i="28"/>
  <c r="I196" i="29" s="1"/>
  <c r="F196" i="29"/>
  <c r="U195" i="28"/>
  <c r="F195" i="29"/>
  <c r="U194" i="28"/>
  <c r="Q194" i="28"/>
  <c r="Q194" i="29" s="1"/>
  <c r="M194" i="28"/>
  <c r="M194" i="29" s="1"/>
  <c r="I194" i="28"/>
  <c r="I194" i="29" s="1"/>
  <c r="F194" i="29"/>
  <c r="U193" i="28"/>
  <c r="F193" i="29"/>
  <c r="U192" i="28"/>
  <c r="Q192" i="28"/>
  <c r="Q192" i="29" s="1"/>
  <c r="M192" i="28"/>
  <c r="M192" i="29" s="1"/>
  <c r="I192" i="28"/>
  <c r="I192" i="29" s="1"/>
  <c r="F192" i="29"/>
  <c r="U191" i="28"/>
  <c r="F191" i="29"/>
  <c r="U190" i="28"/>
  <c r="Q190" i="28"/>
  <c r="Q190" i="29" s="1"/>
  <c r="M190" i="28"/>
  <c r="M190" i="29" s="1"/>
  <c r="I190" i="28"/>
  <c r="I190" i="29" s="1"/>
  <c r="F190" i="29"/>
  <c r="U189" i="28"/>
  <c r="F189" i="29"/>
  <c r="U188" i="28"/>
  <c r="Q188" i="28"/>
  <c r="Q188" i="29" s="1"/>
  <c r="M188" i="28"/>
  <c r="M188" i="29" s="1"/>
  <c r="I188" i="28"/>
  <c r="I188" i="29" s="1"/>
  <c r="F188" i="29"/>
  <c r="U187" i="28"/>
  <c r="F187" i="29"/>
  <c r="U186" i="28"/>
  <c r="Q186" i="28"/>
  <c r="Q186" i="29" s="1"/>
  <c r="M186" i="28"/>
  <c r="M186" i="29" s="1"/>
  <c r="I186" i="28"/>
  <c r="I186" i="29" s="1"/>
  <c r="F186" i="29"/>
  <c r="U185" i="28"/>
  <c r="F185" i="29"/>
  <c r="U184" i="28"/>
  <c r="Q184" i="28"/>
  <c r="Q184" i="29" s="1"/>
  <c r="M184" i="28"/>
  <c r="M184" i="29" s="1"/>
  <c r="I184" i="28"/>
  <c r="I184" i="29" s="1"/>
  <c r="F184" i="29"/>
  <c r="U183" i="28"/>
  <c r="F183" i="29"/>
  <c r="U182" i="28"/>
  <c r="Q182" i="28"/>
  <c r="Q182" i="29" s="1"/>
  <c r="M182" i="28"/>
  <c r="M182" i="29" s="1"/>
  <c r="I182" i="28"/>
  <c r="I182" i="29" s="1"/>
  <c r="F182" i="29"/>
  <c r="U181" i="28"/>
  <c r="F181" i="29"/>
  <c r="U180" i="28"/>
  <c r="Q180" i="28"/>
  <c r="Q180" i="29" s="1"/>
  <c r="M180" i="28"/>
  <c r="M180" i="29" s="1"/>
  <c r="I180" i="28"/>
  <c r="I180" i="29" s="1"/>
  <c r="F180" i="29"/>
  <c r="U179" i="28"/>
  <c r="F179" i="29"/>
  <c r="U178" i="28"/>
  <c r="Q178" i="28"/>
  <c r="Q178" i="29" s="1"/>
  <c r="M178" i="28"/>
  <c r="M178" i="29" s="1"/>
  <c r="I178" i="28"/>
  <c r="I178" i="29" s="1"/>
  <c r="F178" i="29"/>
  <c r="U177" i="28"/>
  <c r="F177" i="29"/>
  <c r="U176" i="28"/>
  <c r="Q176" i="28"/>
  <c r="Q176" i="29" s="1"/>
  <c r="M176" i="28"/>
  <c r="M176" i="29" s="1"/>
  <c r="I176" i="28"/>
  <c r="I176" i="29" s="1"/>
  <c r="F176" i="29"/>
  <c r="U175" i="28"/>
  <c r="F175" i="29"/>
  <c r="U174" i="28"/>
  <c r="Q174" i="28"/>
  <c r="Q174" i="29" s="1"/>
  <c r="M174" i="28"/>
  <c r="M174" i="29" s="1"/>
  <c r="I174" i="28"/>
  <c r="I174" i="29" s="1"/>
  <c r="F174" i="29"/>
  <c r="U173" i="28"/>
  <c r="F173" i="29"/>
  <c r="U172" i="28"/>
  <c r="Q172" i="28"/>
  <c r="Q172" i="29" s="1"/>
  <c r="M172" i="28"/>
  <c r="M172" i="29" s="1"/>
  <c r="I172" i="28"/>
  <c r="I172" i="29" s="1"/>
  <c r="F172" i="29"/>
  <c r="U171" i="28"/>
  <c r="F171" i="29"/>
  <c r="U170" i="28"/>
  <c r="Q170" i="28"/>
  <c r="Q170" i="29" s="1"/>
  <c r="M170" i="28"/>
  <c r="M170" i="29" s="1"/>
  <c r="I170" i="28"/>
  <c r="I170" i="29" s="1"/>
  <c r="F170" i="29"/>
  <c r="U169" i="28"/>
  <c r="U169" i="29" s="1"/>
  <c r="F169" i="29"/>
  <c r="U168" i="28"/>
  <c r="U168" i="29" s="1"/>
  <c r="Q168" i="28"/>
  <c r="Q168" i="29" s="1"/>
  <c r="M168" i="28"/>
  <c r="M168" i="29" s="1"/>
  <c r="I168" i="28"/>
  <c r="I168" i="29" s="1"/>
  <c r="F168" i="29"/>
  <c r="U167" i="28"/>
  <c r="U167" i="29" s="1"/>
  <c r="F167" i="29"/>
  <c r="U166" i="28"/>
  <c r="Q166" i="28"/>
  <c r="Q166" i="29" s="1"/>
  <c r="M166" i="28"/>
  <c r="M166" i="29" s="1"/>
  <c r="I166" i="28"/>
  <c r="I166" i="29" s="1"/>
  <c r="F166" i="29"/>
  <c r="U165" i="28"/>
  <c r="F165" i="29"/>
  <c r="U164" i="28"/>
  <c r="Q164" i="28"/>
  <c r="Q164" i="29" s="1"/>
  <c r="M164" i="28"/>
  <c r="M164" i="29" s="1"/>
  <c r="I164" i="28"/>
  <c r="I164" i="29" s="1"/>
  <c r="F164" i="29"/>
  <c r="U163" i="28"/>
  <c r="F163" i="29"/>
  <c r="U162" i="28"/>
  <c r="Q162" i="28"/>
  <c r="Q162" i="29" s="1"/>
  <c r="M162" i="28"/>
  <c r="M162" i="29" s="1"/>
  <c r="I162" i="28"/>
  <c r="I162" i="29" s="1"/>
  <c r="F162" i="29"/>
  <c r="U161" i="28"/>
  <c r="F161" i="29"/>
  <c r="U160" i="28"/>
  <c r="U160" i="29" s="1"/>
  <c r="Q160" i="28"/>
  <c r="Q160" i="29" s="1"/>
  <c r="M160" i="28"/>
  <c r="M160" i="29" s="1"/>
  <c r="I160" i="28"/>
  <c r="I160" i="29" s="1"/>
  <c r="F160" i="29"/>
  <c r="U159" i="28"/>
  <c r="U159" i="29" s="1"/>
  <c r="F159" i="29"/>
  <c r="U158" i="28"/>
  <c r="U158" i="29" s="1"/>
  <c r="Q158" i="28"/>
  <c r="Q158" i="29" s="1"/>
  <c r="M158" i="28"/>
  <c r="M158" i="29" s="1"/>
  <c r="I158" i="28"/>
  <c r="I158" i="29" s="1"/>
  <c r="F158" i="29"/>
  <c r="U157" i="28"/>
  <c r="F157" i="29"/>
  <c r="U156" i="28"/>
  <c r="Q156" i="28"/>
  <c r="Q156" i="29" s="1"/>
  <c r="M156" i="28"/>
  <c r="M156" i="29" s="1"/>
  <c r="I156" i="28"/>
  <c r="I156" i="29" s="1"/>
  <c r="F156" i="29"/>
  <c r="U155" i="28"/>
  <c r="F155" i="29"/>
  <c r="U154" i="28"/>
  <c r="Q154" i="28"/>
  <c r="Q154" i="29" s="1"/>
  <c r="M154" i="28"/>
  <c r="M154" i="29" s="1"/>
  <c r="I154" i="28"/>
  <c r="I154" i="29" s="1"/>
  <c r="F154" i="29"/>
  <c r="U153" i="28"/>
  <c r="F153" i="29"/>
  <c r="U152" i="28"/>
  <c r="Q152" i="28"/>
  <c r="Q152" i="29" s="1"/>
  <c r="M152" i="28"/>
  <c r="M152" i="29" s="1"/>
  <c r="I152" i="28"/>
  <c r="I152" i="29" s="1"/>
  <c r="F152" i="29"/>
  <c r="U151" i="28"/>
  <c r="U151" i="29" s="1"/>
  <c r="F151" i="29"/>
  <c r="U150" i="28"/>
  <c r="U150" i="29" s="1"/>
  <c r="Q150" i="28"/>
  <c r="Q150" i="29" s="1"/>
  <c r="M150" i="28"/>
  <c r="M150" i="29" s="1"/>
  <c r="I150" i="28"/>
  <c r="I150" i="29" s="1"/>
  <c r="F150" i="29"/>
  <c r="U149" i="28"/>
  <c r="U149" i="29" s="1"/>
  <c r="F149" i="29"/>
  <c r="U148" i="28"/>
  <c r="Q148" i="28"/>
  <c r="Q148" i="29" s="1"/>
  <c r="M148" i="28"/>
  <c r="M148" i="29" s="1"/>
  <c r="I148" i="28"/>
  <c r="I148" i="29" s="1"/>
  <c r="F148" i="29"/>
  <c r="U147" i="28"/>
  <c r="F147" i="29"/>
  <c r="U146" i="28"/>
  <c r="Q146" i="28"/>
  <c r="Q146" i="29" s="1"/>
  <c r="M146" i="28"/>
  <c r="M146" i="29" s="1"/>
  <c r="I146" i="28"/>
  <c r="I146" i="29" s="1"/>
  <c r="F146" i="29"/>
  <c r="U145" i="28"/>
  <c r="F145" i="29"/>
  <c r="U144" i="28"/>
  <c r="Q144" i="28"/>
  <c r="Q144" i="29" s="1"/>
  <c r="M144" i="28"/>
  <c r="M144" i="29" s="1"/>
  <c r="I144" i="28"/>
  <c r="I144" i="29" s="1"/>
  <c r="F144" i="29"/>
  <c r="U143" i="28"/>
  <c r="Q143" i="28"/>
  <c r="Q143" i="29" s="1"/>
  <c r="M143" i="28"/>
  <c r="M143" i="29" s="1"/>
  <c r="I143" i="28"/>
  <c r="I143" i="29" s="1"/>
  <c r="F143" i="29"/>
  <c r="U142" i="28"/>
  <c r="Q142" i="28"/>
  <c r="Q142" i="29" s="1"/>
  <c r="M142" i="28"/>
  <c r="M142" i="29" s="1"/>
  <c r="I142" i="28"/>
  <c r="I142" i="29" s="1"/>
  <c r="F142" i="29"/>
  <c r="U141" i="28"/>
  <c r="F141" i="29"/>
  <c r="U140" i="28"/>
  <c r="Q140" i="28"/>
  <c r="Q140" i="29" s="1"/>
  <c r="M140" i="28"/>
  <c r="M140" i="29" s="1"/>
  <c r="I140" i="28"/>
  <c r="I140" i="29" s="1"/>
  <c r="F140" i="29"/>
  <c r="U139" i="28"/>
  <c r="Q139" i="28"/>
  <c r="Q139" i="29" s="1"/>
  <c r="M139" i="28"/>
  <c r="M139" i="29" s="1"/>
  <c r="I139" i="28"/>
  <c r="I139" i="29" s="1"/>
  <c r="F139" i="29"/>
  <c r="U138" i="28"/>
  <c r="Q138" i="28"/>
  <c r="Q138" i="29" s="1"/>
  <c r="M138" i="28"/>
  <c r="M138" i="29" s="1"/>
  <c r="I138" i="28"/>
  <c r="I138" i="29" s="1"/>
  <c r="F138" i="29"/>
  <c r="U137" i="28"/>
  <c r="F137" i="29"/>
  <c r="U136" i="28"/>
  <c r="U136" i="29" s="1"/>
  <c r="Q136" i="28"/>
  <c r="Q136" i="29" s="1"/>
  <c r="M136" i="28"/>
  <c r="M136" i="29" s="1"/>
  <c r="I136" i="28"/>
  <c r="I136" i="29" s="1"/>
  <c r="F136" i="29"/>
  <c r="U135" i="28"/>
  <c r="U135" i="29" s="1"/>
  <c r="Q135" i="28"/>
  <c r="Q135" i="29" s="1"/>
  <c r="M135" i="28"/>
  <c r="M135" i="29" s="1"/>
  <c r="I135" i="28"/>
  <c r="I135" i="29" s="1"/>
  <c r="F135" i="29"/>
  <c r="U134" i="28"/>
  <c r="U134" i="29" s="1"/>
  <c r="Q134" i="28"/>
  <c r="Q134" i="29" s="1"/>
  <c r="M134" i="28"/>
  <c r="M134" i="29" s="1"/>
  <c r="I134" i="28"/>
  <c r="I134" i="29" s="1"/>
  <c r="F134" i="29"/>
  <c r="U133" i="28"/>
  <c r="F133" i="29"/>
  <c r="U132" i="28"/>
  <c r="Q132" i="28"/>
  <c r="Q132" i="29" s="1"/>
  <c r="M132" i="28"/>
  <c r="M132" i="29" s="1"/>
  <c r="I132" i="28"/>
  <c r="I132" i="29" s="1"/>
  <c r="F132" i="29"/>
  <c r="U131" i="28"/>
  <c r="Q131" i="28"/>
  <c r="Q131" i="29" s="1"/>
  <c r="M131" i="28"/>
  <c r="M131" i="29" s="1"/>
  <c r="I131" i="28"/>
  <c r="I131" i="29" s="1"/>
  <c r="F131" i="29"/>
  <c r="U130" i="28"/>
  <c r="Q130" i="28"/>
  <c r="Q130" i="29" s="1"/>
  <c r="M130" i="28"/>
  <c r="M130" i="29" s="1"/>
  <c r="I130" i="28"/>
  <c r="I130" i="29" s="1"/>
  <c r="F130" i="29"/>
  <c r="U129" i="28"/>
  <c r="F129" i="29"/>
  <c r="U128" i="28"/>
  <c r="Q128" i="28"/>
  <c r="Q128" i="29" s="1"/>
  <c r="M128" i="28"/>
  <c r="M128" i="29" s="1"/>
  <c r="I128" i="28"/>
  <c r="I128" i="29" s="1"/>
  <c r="F128" i="29"/>
  <c r="U127" i="28"/>
  <c r="Q127" i="28"/>
  <c r="Q127" i="29" s="1"/>
  <c r="M127" i="28"/>
  <c r="M127" i="29" s="1"/>
  <c r="I127" i="28"/>
  <c r="I127" i="29" s="1"/>
  <c r="F127" i="29"/>
  <c r="U126" i="28"/>
  <c r="Q126" i="28"/>
  <c r="Q126" i="29" s="1"/>
  <c r="M126" i="28"/>
  <c r="M126" i="29" s="1"/>
  <c r="I126" i="28"/>
  <c r="I126" i="29" s="1"/>
  <c r="F126" i="29"/>
  <c r="U125" i="28"/>
  <c r="F125" i="29"/>
  <c r="U124" i="28"/>
  <c r="Q124" i="28"/>
  <c r="Q124" i="29" s="1"/>
  <c r="M124" i="28"/>
  <c r="M124" i="29" s="1"/>
  <c r="I124" i="28"/>
  <c r="I124" i="29" s="1"/>
  <c r="F124" i="29"/>
  <c r="U123" i="28"/>
  <c r="Q123" i="28"/>
  <c r="Q123" i="29" s="1"/>
  <c r="M123" i="28"/>
  <c r="M123" i="29" s="1"/>
  <c r="I123" i="28"/>
  <c r="I123" i="29" s="1"/>
  <c r="F123" i="29"/>
  <c r="U122" i="28"/>
  <c r="Q122" i="28"/>
  <c r="Q122" i="29" s="1"/>
  <c r="M122" i="28"/>
  <c r="M122" i="29" s="1"/>
  <c r="I122" i="28"/>
  <c r="I122" i="29" s="1"/>
  <c r="F122" i="29"/>
  <c r="U121" i="28"/>
  <c r="F121" i="29"/>
  <c r="U120" i="28"/>
  <c r="Q120" i="28"/>
  <c r="Q120" i="29" s="1"/>
  <c r="M120" i="28"/>
  <c r="M120" i="29" s="1"/>
  <c r="I120" i="28"/>
  <c r="I120" i="29" s="1"/>
  <c r="F120" i="29"/>
  <c r="U119" i="28"/>
  <c r="Q119" i="28"/>
  <c r="Q119" i="29" s="1"/>
  <c r="M119" i="28"/>
  <c r="M119" i="29" s="1"/>
  <c r="I119" i="28"/>
  <c r="I119" i="29" s="1"/>
  <c r="F119" i="29"/>
  <c r="U118" i="28"/>
  <c r="Q118" i="28"/>
  <c r="Q118" i="29" s="1"/>
  <c r="M118" i="28"/>
  <c r="M118" i="29" s="1"/>
  <c r="I118" i="28"/>
  <c r="I118" i="29" s="1"/>
  <c r="F118" i="29"/>
  <c r="U117" i="28"/>
  <c r="F117" i="29"/>
  <c r="U116" i="28"/>
  <c r="Q116" i="28"/>
  <c r="Q116" i="29" s="1"/>
  <c r="M116" i="28"/>
  <c r="M116" i="29" s="1"/>
  <c r="I116" i="28"/>
  <c r="I116" i="29" s="1"/>
  <c r="F116" i="29"/>
  <c r="U115" i="28"/>
  <c r="U115" i="29" s="1"/>
  <c r="Q115" i="28"/>
  <c r="Q115" i="29" s="1"/>
  <c r="M115" i="28"/>
  <c r="M115" i="29" s="1"/>
  <c r="I115" i="28"/>
  <c r="I115" i="29" s="1"/>
  <c r="F115" i="29"/>
  <c r="U114" i="28"/>
  <c r="U114" i="29" s="1"/>
  <c r="Q114" i="28"/>
  <c r="Q114" i="29" s="1"/>
  <c r="M114" i="28"/>
  <c r="M114" i="29" s="1"/>
  <c r="I114" i="28"/>
  <c r="I114" i="29" s="1"/>
  <c r="F114" i="29"/>
  <c r="U113" i="28"/>
  <c r="U113" i="29" s="1"/>
  <c r="F113" i="29"/>
  <c r="U112" i="28"/>
  <c r="U112" i="29" s="1"/>
  <c r="Q112" i="28"/>
  <c r="Q112" i="29" s="1"/>
  <c r="M112" i="28"/>
  <c r="M112" i="29" s="1"/>
  <c r="I112" i="28"/>
  <c r="I112" i="29" s="1"/>
  <c r="F112" i="29"/>
  <c r="U111" i="28"/>
  <c r="U111" i="29" s="1"/>
  <c r="Q111" i="28"/>
  <c r="Q111" i="29" s="1"/>
  <c r="M111" i="28"/>
  <c r="M111" i="29" s="1"/>
  <c r="I111" i="28"/>
  <c r="I111" i="29" s="1"/>
  <c r="F111" i="29"/>
  <c r="U110" i="28"/>
  <c r="U110" i="29" s="1"/>
  <c r="Q110" i="28"/>
  <c r="Q110" i="29" s="1"/>
  <c r="M110" i="28"/>
  <c r="M110" i="29" s="1"/>
  <c r="I110" i="28"/>
  <c r="I110" i="29" s="1"/>
  <c r="F110" i="29"/>
  <c r="U109" i="28"/>
  <c r="U109" i="29" s="1"/>
  <c r="F109" i="29"/>
  <c r="U108" i="28"/>
  <c r="U108" i="29" s="1"/>
  <c r="Q108" i="28"/>
  <c r="Q108" i="29" s="1"/>
  <c r="M108" i="28"/>
  <c r="M108" i="29" s="1"/>
  <c r="I108" i="28"/>
  <c r="I108" i="29" s="1"/>
  <c r="F108" i="29"/>
  <c r="U107" i="28"/>
  <c r="U107" i="29" s="1"/>
  <c r="Q107" i="28"/>
  <c r="Q107" i="29" s="1"/>
  <c r="M107" i="28"/>
  <c r="M107" i="29" s="1"/>
  <c r="I107" i="28"/>
  <c r="I107" i="29" s="1"/>
  <c r="F107" i="29"/>
  <c r="U106" i="28"/>
  <c r="Q106" i="28"/>
  <c r="Q106" i="29" s="1"/>
  <c r="M106" i="28"/>
  <c r="M106" i="29" s="1"/>
  <c r="I106" i="28"/>
  <c r="I106" i="29" s="1"/>
  <c r="F106" i="29"/>
  <c r="U105" i="28"/>
  <c r="F105" i="29"/>
  <c r="U104" i="28"/>
  <c r="Q104" i="28"/>
  <c r="Q104" i="29" s="1"/>
  <c r="M104" i="28"/>
  <c r="M104" i="29" s="1"/>
  <c r="I104" i="28"/>
  <c r="I104" i="29" s="1"/>
  <c r="F104" i="29"/>
  <c r="U103" i="28"/>
  <c r="Q103" i="28"/>
  <c r="Q103" i="29" s="1"/>
  <c r="M103" i="28"/>
  <c r="M103" i="29" s="1"/>
  <c r="I103" i="28"/>
  <c r="I103" i="29" s="1"/>
  <c r="F103" i="29"/>
  <c r="U102" i="28"/>
  <c r="Q102" i="28"/>
  <c r="Q102" i="29" s="1"/>
  <c r="M102" i="28"/>
  <c r="M102" i="29" s="1"/>
  <c r="I102" i="28"/>
  <c r="I102" i="29" s="1"/>
  <c r="F102" i="29"/>
  <c r="U101" i="28"/>
  <c r="F101" i="29"/>
  <c r="U100" i="28"/>
  <c r="Q100" i="28"/>
  <c r="Q100" i="29" s="1"/>
  <c r="M100" i="28"/>
  <c r="M100" i="29" s="1"/>
  <c r="I100" i="28"/>
  <c r="I100" i="29" s="1"/>
  <c r="F100" i="29"/>
  <c r="U99" i="28"/>
  <c r="Q99" i="28"/>
  <c r="Q99" i="29" s="1"/>
  <c r="M99" i="28"/>
  <c r="M99" i="29" s="1"/>
  <c r="I99" i="28"/>
  <c r="I99" i="29" s="1"/>
  <c r="F99" i="29"/>
  <c r="U98" i="28"/>
  <c r="Q98" i="28"/>
  <c r="Q98" i="29" s="1"/>
  <c r="M98" i="28"/>
  <c r="M98" i="29" s="1"/>
  <c r="I98" i="28"/>
  <c r="I98" i="29" s="1"/>
  <c r="F98" i="29"/>
  <c r="U97" i="28"/>
  <c r="F97" i="29"/>
  <c r="U96" i="28"/>
  <c r="Q96" i="28"/>
  <c r="Q96" i="29" s="1"/>
  <c r="M96" i="28"/>
  <c r="M96" i="29" s="1"/>
  <c r="I96" i="28"/>
  <c r="I96" i="29" s="1"/>
  <c r="F96" i="29"/>
  <c r="U95" i="28"/>
  <c r="Q95" i="28"/>
  <c r="Q95" i="29" s="1"/>
  <c r="M95" i="28"/>
  <c r="M95" i="29" s="1"/>
  <c r="I95" i="28"/>
  <c r="I95" i="29" s="1"/>
  <c r="F95" i="29"/>
  <c r="U94" i="28"/>
  <c r="Q94" i="28"/>
  <c r="Q94" i="29" s="1"/>
  <c r="M94" i="28"/>
  <c r="M94" i="29" s="1"/>
  <c r="I94" i="28"/>
  <c r="I94" i="29" s="1"/>
  <c r="F94" i="29"/>
  <c r="U93" i="28"/>
  <c r="F93" i="29"/>
  <c r="U92" i="28"/>
  <c r="Q92" i="28"/>
  <c r="Q92" i="29" s="1"/>
  <c r="M92" i="28"/>
  <c r="M92" i="29" s="1"/>
  <c r="I92" i="28"/>
  <c r="I92" i="29" s="1"/>
  <c r="F92" i="29"/>
  <c r="U91" i="28"/>
  <c r="Q91" i="28"/>
  <c r="Q91" i="29" s="1"/>
  <c r="M91" i="28"/>
  <c r="M91" i="29" s="1"/>
  <c r="I91" i="28"/>
  <c r="I91" i="29" s="1"/>
  <c r="F91" i="29"/>
  <c r="U90" i="28"/>
  <c r="Q90" i="28"/>
  <c r="Q90" i="29" s="1"/>
  <c r="M90" i="28"/>
  <c r="M90" i="29" s="1"/>
  <c r="I90" i="28"/>
  <c r="I90" i="29" s="1"/>
  <c r="F90" i="29"/>
  <c r="U89" i="28"/>
  <c r="F89" i="29"/>
  <c r="U88" i="28"/>
  <c r="Q88" i="28"/>
  <c r="Q88" i="29" s="1"/>
  <c r="M88" i="28"/>
  <c r="M88" i="29" s="1"/>
  <c r="I88" i="28"/>
  <c r="I88" i="29" s="1"/>
  <c r="F88" i="29"/>
  <c r="U87" i="28"/>
  <c r="M87" i="28"/>
  <c r="M87" i="29" s="1"/>
  <c r="F87" i="29"/>
  <c r="U86" i="28"/>
  <c r="Q86" i="28"/>
  <c r="Q86" i="29" s="1"/>
  <c r="M86" i="28"/>
  <c r="M86" i="29" s="1"/>
  <c r="I86" i="28"/>
  <c r="I86" i="29" s="1"/>
  <c r="F86" i="29"/>
  <c r="U85" i="28"/>
  <c r="F85" i="29"/>
  <c r="U84" i="28"/>
  <c r="Q84" i="28"/>
  <c r="Q84" i="29" s="1"/>
  <c r="M84" i="28"/>
  <c r="M84" i="29" s="1"/>
  <c r="I84" i="28"/>
  <c r="I84" i="29" s="1"/>
  <c r="F84" i="29"/>
  <c r="U83" i="28"/>
  <c r="Q83" i="28"/>
  <c r="Q83" i="29" s="1"/>
  <c r="I83" i="28"/>
  <c r="I83" i="29" s="1"/>
  <c r="F83" i="29"/>
  <c r="U82" i="28"/>
  <c r="Q82" i="28"/>
  <c r="Q82" i="29" s="1"/>
  <c r="M82" i="28"/>
  <c r="M82" i="29" s="1"/>
  <c r="I82" i="28"/>
  <c r="I82" i="29" s="1"/>
  <c r="F82" i="29"/>
  <c r="U81" i="28"/>
  <c r="F81" i="29"/>
  <c r="U80" i="28"/>
  <c r="Q80" i="28"/>
  <c r="Q80" i="29" s="1"/>
  <c r="M80" i="28"/>
  <c r="M80" i="29" s="1"/>
  <c r="I80" i="28"/>
  <c r="I80" i="29" s="1"/>
  <c r="F80" i="29"/>
  <c r="U79" i="28"/>
  <c r="M79" i="28"/>
  <c r="M79" i="29" s="1"/>
  <c r="F79" i="29"/>
  <c r="U78" i="28"/>
  <c r="Q78" i="28"/>
  <c r="Q78" i="29" s="1"/>
  <c r="M78" i="28"/>
  <c r="M78" i="29" s="1"/>
  <c r="I78" i="28"/>
  <c r="I78" i="29" s="1"/>
  <c r="F78" i="29"/>
  <c r="U77" i="28"/>
  <c r="F77" i="29"/>
  <c r="U76" i="28"/>
  <c r="Q76" i="28"/>
  <c r="Q76" i="29" s="1"/>
  <c r="M76" i="28"/>
  <c r="M76" i="29" s="1"/>
  <c r="I76" i="28"/>
  <c r="I76" i="29" s="1"/>
  <c r="F76" i="29"/>
  <c r="U75" i="28"/>
  <c r="Q75" i="28"/>
  <c r="Q75" i="29" s="1"/>
  <c r="I75" i="28"/>
  <c r="I75" i="29" s="1"/>
  <c r="F75" i="29"/>
  <c r="U74" i="28"/>
  <c r="Q74" i="28"/>
  <c r="Q74" i="29" s="1"/>
  <c r="M74" i="28"/>
  <c r="M74" i="29" s="1"/>
  <c r="I74" i="28"/>
  <c r="I74" i="29" s="1"/>
  <c r="F74" i="29"/>
  <c r="U73" i="28"/>
  <c r="F73" i="29"/>
  <c r="U72" i="28"/>
  <c r="Q72" i="28"/>
  <c r="Q72" i="29" s="1"/>
  <c r="M72" i="28"/>
  <c r="M72" i="29" s="1"/>
  <c r="I72" i="28"/>
  <c r="I72" i="29" s="1"/>
  <c r="F72" i="29"/>
  <c r="U71" i="28"/>
  <c r="M71" i="28"/>
  <c r="M71" i="29" s="1"/>
  <c r="F71" i="29"/>
  <c r="U70" i="28"/>
  <c r="Q70" i="28"/>
  <c r="Q70" i="29" s="1"/>
  <c r="M70" i="28"/>
  <c r="M70" i="29" s="1"/>
  <c r="I70" i="28"/>
  <c r="I70" i="29" s="1"/>
  <c r="F70" i="29"/>
  <c r="U69" i="28"/>
  <c r="F69" i="29"/>
  <c r="U68" i="28"/>
  <c r="Q68" i="28"/>
  <c r="Q68" i="29" s="1"/>
  <c r="M68" i="28"/>
  <c r="M68" i="29" s="1"/>
  <c r="I68" i="28"/>
  <c r="I68" i="29" s="1"/>
  <c r="F68" i="29"/>
  <c r="U67" i="28"/>
  <c r="Q67" i="28"/>
  <c r="Q67" i="29" s="1"/>
  <c r="I67" i="28"/>
  <c r="I67" i="29" s="1"/>
  <c r="F67" i="29"/>
  <c r="U66" i="28"/>
  <c r="Q66" i="28"/>
  <c r="Q66" i="29" s="1"/>
  <c r="M66" i="28"/>
  <c r="M66" i="29" s="1"/>
  <c r="I66" i="28"/>
  <c r="I66" i="29" s="1"/>
  <c r="F66" i="29"/>
  <c r="U65" i="28"/>
  <c r="F65" i="29"/>
  <c r="U64" i="28"/>
  <c r="Q64" i="28"/>
  <c r="Q64" i="29" s="1"/>
  <c r="M64" i="28"/>
  <c r="M64" i="29" s="1"/>
  <c r="I64" i="28"/>
  <c r="I64" i="29" s="1"/>
  <c r="F64" i="29"/>
  <c r="U63" i="28"/>
  <c r="M63" i="28"/>
  <c r="M63" i="29" s="1"/>
  <c r="F63" i="29"/>
  <c r="U62" i="28"/>
  <c r="Q62" i="28"/>
  <c r="Q62" i="29" s="1"/>
  <c r="M62" i="28"/>
  <c r="M62" i="29" s="1"/>
  <c r="I62" i="28"/>
  <c r="I62" i="29" s="1"/>
  <c r="F62" i="29"/>
  <c r="U61" i="28"/>
  <c r="F61" i="29"/>
  <c r="U60" i="28"/>
  <c r="Q60" i="28"/>
  <c r="Q60" i="29" s="1"/>
  <c r="M60" i="28"/>
  <c r="M60" i="29" s="1"/>
  <c r="I60" i="28"/>
  <c r="I60" i="29" s="1"/>
  <c r="F60" i="29"/>
  <c r="U59" i="28"/>
  <c r="Q59" i="28"/>
  <c r="Q59" i="29" s="1"/>
  <c r="I59" i="28"/>
  <c r="I59" i="29" s="1"/>
  <c r="F59" i="29"/>
  <c r="U58" i="28"/>
  <c r="Q58" i="28"/>
  <c r="Q58" i="29" s="1"/>
  <c r="M58" i="28"/>
  <c r="M58" i="29" s="1"/>
  <c r="I58" i="28"/>
  <c r="I58" i="29" s="1"/>
  <c r="F58" i="29"/>
  <c r="U57" i="28"/>
  <c r="F57" i="29"/>
  <c r="U56" i="28"/>
  <c r="Q56" i="28"/>
  <c r="Q56" i="29" s="1"/>
  <c r="M56" i="28"/>
  <c r="M56" i="29" s="1"/>
  <c r="I56" i="28"/>
  <c r="I56" i="29" s="1"/>
  <c r="F56" i="29"/>
  <c r="U55" i="28"/>
  <c r="M55" i="28"/>
  <c r="M55" i="29" s="1"/>
  <c r="F55" i="29"/>
  <c r="U54" i="28"/>
  <c r="Q54" i="28"/>
  <c r="Q54" i="29" s="1"/>
  <c r="M54" i="28"/>
  <c r="M54" i="29" s="1"/>
  <c r="I54" i="28"/>
  <c r="I54" i="29" s="1"/>
  <c r="F54" i="29"/>
  <c r="U53" i="28"/>
  <c r="F53" i="29"/>
  <c r="U52" i="28"/>
  <c r="Q52" i="28"/>
  <c r="Q52" i="29" s="1"/>
  <c r="M52" i="28"/>
  <c r="M52" i="29" s="1"/>
  <c r="I52" i="28"/>
  <c r="I52" i="29" s="1"/>
  <c r="F52" i="29"/>
  <c r="U51" i="28"/>
  <c r="Q51" i="28"/>
  <c r="Q51" i="29" s="1"/>
  <c r="I51" i="28"/>
  <c r="I51" i="29" s="1"/>
  <c r="F51" i="29"/>
  <c r="U50" i="28"/>
  <c r="Q50" i="28"/>
  <c r="Q50" i="29" s="1"/>
  <c r="M50" i="28"/>
  <c r="M50" i="29" s="1"/>
  <c r="I50" i="28"/>
  <c r="I50" i="29" s="1"/>
  <c r="F50" i="29"/>
  <c r="U49" i="28"/>
  <c r="F49" i="29"/>
  <c r="U48" i="28"/>
  <c r="Q48" i="28"/>
  <c r="Q48" i="29" s="1"/>
  <c r="M48" i="28"/>
  <c r="M48" i="29" s="1"/>
  <c r="I48" i="28"/>
  <c r="I48" i="29" s="1"/>
  <c r="F48" i="29"/>
  <c r="U47" i="28"/>
  <c r="M47" i="28"/>
  <c r="M47" i="29" s="1"/>
  <c r="F47" i="29"/>
  <c r="U46" i="28"/>
  <c r="Q46" i="28"/>
  <c r="Q46" i="29" s="1"/>
  <c r="M46" i="28"/>
  <c r="M46" i="29" s="1"/>
  <c r="I46" i="28"/>
  <c r="I46" i="29" s="1"/>
  <c r="F46" i="29"/>
  <c r="U45" i="28"/>
  <c r="F45" i="29"/>
  <c r="U44" i="28"/>
  <c r="Q44" i="28"/>
  <c r="Q44" i="29" s="1"/>
  <c r="M44" i="28"/>
  <c r="M44" i="29" s="1"/>
  <c r="I44" i="28"/>
  <c r="I44" i="29" s="1"/>
  <c r="F44" i="29"/>
  <c r="U43" i="28"/>
  <c r="U43" i="29" s="1"/>
  <c r="Q43" i="28"/>
  <c r="Q43" i="29" s="1"/>
  <c r="I43" i="28"/>
  <c r="I43" i="29" s="1"/>
  <c r="F43" i="29"/>
  <c r="U42" i="28"/>
  <c r="U42" i="29" s="1"/>
  <c r="Q42" i="28"/>
  <c r="Q42" i="29" s="1"/>
  <c r="M42" i="28"/>
  <c r="M42" i="29" s="1"/>
  <c r="I42" i="28"/>
  <c r="I42" i="29" s="1"/>
  <c r="F42" i="29"/>
  <c r="U41" i="28"/>
  <c r="U41" i="29" s="1"/>
  <c r="F41" i="29"/>
  <c r="U40" i="28"/>
  <c r="Q40" i="28"/>
  <c r="Q40" i="29" s="1"/>
  <c r="M40" i="28"/>
  <c r="M40" i="29" s="1"/>
  <c r="I40" i="28"/>
  <c r="I40" i="29" s="1"/>
  <c r="F40" i="29"/>
  <c r="U39" i="28"/>
  <c r="M39" i="28"/>
  <c r="M39" i="29" s="1"/>
  <c r="F39" i="29"/>
  <c r="U38" i="28"/>
  <c r="Q38" i="28"/>
  <c r="Q38" i="29" s="1"/>
  <c r="M38" i="28"/>
  <c r="M38" i="29" s="1"/>
  <c r="I38" i="28"/>
  <c r="I38" i="29" s="1"/>
  <c r="F38" i="29"/>
  <c r="U37" i="28"/>
  <c r="F37" i="29"/>
  <c r="U36" i="28"/>
  <c r="Q36" i="28"/>
  <c r="Q36" i="29" s="1"/>
  <c r="M36" i="28"/>
  <c r="M36" i="29" s="1"/>
  <c r="I36" i="28"/>
  <c r="I36" i="29" s="1"/>
  <c r="F36" i="29"/>
  <c r="U35" i="28"/>
  <c r="Q35" i="28"/>
  <c r="Q35" i="29" s="1"/>
  <c r="I35" i="28"/>
  <c r="I35" i="29" s="1"/>
  <c r="F35" i="29"/>
  <c r="U34" i="28"/>
  <c r="U34" i="29" s="1"/>
  <c r="Q34" i="28"/>
  <c r="Q34" i="29" s="1"/>
  <c r="M34" i="28"/>
  <c r="M34" i="29" s="1"/>
  <c r="I34" i="28"/>
  <c r="I34" i="29" s="1"/>
  <c r="F34" i="29"/>
  <c r="U33" i="28"/>
  <c r="U33" i="29" s="1"/>
  <c r="F33" i="29"/>
  <c r="U32" i="28"/>
  <c r="U32" i="29" s="1"/>
  <c r="Q32" i="28"/>
  <c r="Q32" i="29" s="1"/>
  <c r="M32" i="28"/>
  <c r="M32" i="29" s="1"/>
  <c r="I32" i="28"/>
  <c r="I32" i="29" s="1"/>
  <c r="F32" i="29"/>
  <c r="U31" i="28"/>
  <c r="M31" i="28"/>
  <c r="M31" i="29" s="1"/>
  <c r="F31" i="29"/>
  <c r="U30" i="28"/>
  <c r="Q30" i="28"/>
  <c r="Q30" i="29" s="1"/>
  <c r="M30" i="28"/>
  <c r="M30" i="29" s="1"/>
  <c r="I30" i="28"/>
  <c r="I30" i="29" s="1"/>
  <c r="F30" i="29"/>
  <c r="U29" i="28"/>
  <c r="F29" i="29"/>
  <c r="U28" i="28"/>
  <c r="Q28" i="28"/>
  <c r="Q28" i="29" s="1"/>
  <c r="M28" i="28"/>
  <c r="M28" i="29" s="1"/>
  <c r="I28" i="28"/>
  <c r="I28" i="29" s="1"/>
  <c r="F28" i="29"/>
  <c r="U27" i="28"/>
  <c r="Q27" i="28"/>
  <c r="Q27" i="29" s="1"/>
  <c r="I27" i="28"/>
  <c r="I27" i="29" s="1"/>
  <c r="F27" i="29"/>
  <c r="U26" i="28"/>
  <c r="M26" i="28"/>
  <c r="M26" i="29" s="1"/>
  <c r="F26" i="29"/>
  <c r="U25" i="28"/>
  <c r="F25" i="29"/>
  <c r="U24" i="28"/>
  <c r="Q24" i="28"/>
  <c r="Q24" i="29" s="1"/>
  <c r="M24" i="28"/>
  <c r="M24" i="29" s="1"/>
  <c r="I24" i="28"/>
  <c r="I24" i="29" s="1"/>
  <c r="F24" i="29"/>
  <c r="U23" i="28"/>
  <c r="M23" i="28"/>
  <c r="M23" i="29" s="1"/>
  <c r="F23" i="29"/>
  <c r="U22" i="28"/>
  <c r="Q22" i="28"/>
  <c r="Q22" i="29" s="1"/>
  <c r="I22" i="28"/>
  <c r="I22" i="29" s="1"/>
  <c r="F22" i="29"/>
  <c r="U21" i="28"/>
  <c r="F21" i="29"/>
  <c r="U20" i="28"/>
  <c r="Q20" i="28"/>
  <c r="Q20" i="29" s="1"/>
  <c r="M20" i="28"/>
  <c r="M20" i="29" s="1"/>
  <c r="I20" i="28"/>
  <c r="I20" i="29" s="1"/>
  <c r="F20" i="29"/>
  <c r="U19" i="28"/>
  <c r="Q19" i="28"/>
  <c r="Q19" i="29" s="1"/>
  <c r="I19" i="28"/>
  <c r="I19" i="29" s="1"/>
  <c r="F19" i="29"/>
  <c r="U18" i="28"/>
  <c r="M18" i="28"/>
  <c r="M18" i="29" s="1"/>
  <c r="F18" i="29"/>
  <c r="U17" i="28"/>
  <c r="F17" i="29"/>
  <c r="U16" i="28"/>
  <c r="Q16" i="28"/>
  <c r="Q16" i="29" s="1"/>
  <c r="M16" i="28"/>
  <c r="M16" i="29" s="1"/>
  <c r="I16" i="28"/>
  <c r="I16" i="29" s="1"/>
  <c r="F16" i="29"/>
  <c r="U15" i="28"/>
  <c r="M15" i="28"/>
  <c r="M15" i="29" s="1"/>
  <c r="F15" i="29"/>
  <c r="U14" i="28"/>
  <c r="Q14" i="28"/>
  <c r="Q14" i="29" s="1"/>
  <c r="I14" i="28"/>
  <c r="I14" i="29" s="1"/>
  <c r="F14" i="29"/>
  <c r="U13" i="28"/>
  <c r="U13" i="29" s="1"/>
  <c r="F13" i="29"/>
  <c r="U12" i="28"/>
  <c r="U12" i="29" s="1"/>
  <c r="Q12" i="28"/>
  <c r="Q12" i="29" s="1"/>
  <c r="M12" i="28"/>
  <c r="M12" i="29" s="1"/>
  <c r="I12" i="28"/>
  <c r="I12" i="29" s="1"/>
  <c r="F12" i="29"/>
  <c r="U11" i="28"/>
  <c r="U11" i="29" s="1"/>
  <c r="Q11" i="28"/>
  <c r="Q11" i="29" s="1"/>
  <c r="I11" i="28"/>
  <c r="I11" i="29" s="1"/>
  <c r="F11" i="29"/>
  <c r="U10" i="28"/>
  <c r="U10" i="29" s="1"/>
  <c r="M10" i="28"/>
  <c r="M10" i="29" s="1"/>
  <c r="F10" i="29"/>
  <c r="U9" i="28"/>
  <c r="U9" i="29" s="1"/>
  <c r="F9" i="29"/>
  <c r="U8" i="28"/>
  <c r="U8" i="29" s="1"/>
  <c r="Q8" i="28"/>
  <c r="Q8" i="29" s="1"/>
  <c r="M8" i="28"/>
  <c r="M8" i="29" s="1"/>
  <c r="I8" i="28"/>
  <c r="I8" i="29" s="1"/>
  <c r="F8" i="29"/>
  <c r="U7" i="28"/>
  <c r="U7" i="29" s="1"/>
  <c r="M7" i="28"/>
  <c r="M7" i="29" s="1"/>
  <c r="F7" i="29"/>
  <c r="U6" i="28"/>
  <c r="U6" i="29" s="1"/>
  <c r="Q6" i="28"/>
  <c r="Q6" i="29" s="1"/>
  <c r="I6" i="28"/>
  <c r="I6" i="29" s="1"/>
  <c r="F6" i="29"/>
  <c r="U5" i="28"/>
  <c r="U5" i="29" s="1"/>
  <c r="F5" i="29"/>
  <c r="U4" i="28"/>
  <c r="U4" i="29" s="1"/>
  <c r="Q4" i="28"/>
  <c r="Q4" i="29" s="1"/>
  <c r="M4" i="28"/>
  <c r="M4" i="29" s="1"/>
  <c r="I4" i="28"/>
  <c r="I4" i="29" s="1"/>
  <c r="F4" i="29"/>
  <c r="U3" i="28"/>
  <c r="U3" i="29" s="1"/>
  <c r="Q3" i="28"/>
  <c r="Q3" i="29" s="1"/>
  <c r="I3" i="28"/>
  <c r="I3" i="29" s="1"/>
  <c r="F3" i="29"/>
  <c r="U2" i="28"/>
  <c r="U2" i="29" s="1"/>
  <c r="M2" i="28"/>
  <c r="M2" i="29" s="1"/>
  <c r="F2" i="29"/>
  <c r="I10" i="28" l="1"/>
  <c r="I10" i="29" s="1"/>
  <c r="Q10" i="28"/>
  <c r="Q10" i="29" s="1"/>
  <c r="I18" i="28"/>
  <c r="I18" i="29" s="1"/>
  <c r="M5" i="28"/>
  <c r="M5" i="29" s="1"/>
  <c r="I9" i="28"/>
  <c r="I9" i="29" s="1"/>
  <c r="Q9" i="28"/>
  <c r="Q9" i="29" s="1"/>
  <c r="M13" i="28"/>
  <c r="M13" i="29" s="1"/>
  <c r="I17" i="28"/>
  <c r="I17" i="29" s="1"/>
  <c r="Q17" i="28"/>
  <c r="Q17" i="29" s="1"/>
  <c r="M21" i="28"/>
  <c r="M21" i="29" s="1"/>
  <c r="I25" i="28"/>
  <c r="I25" i="29" s="1"/>
  <c r="Q25" i="28"/>
  <c r="Q25" i="29" s="1"/>
  <c r="M29" i="28"/>
  <c r="M29" i="29" s="1"/>
  <c r="I33" i="28"/>
  <c r="I33" i="29" s="1"/>
  <c r="Q33" i="28"/>
  <c r="Q33" i="29" s="1"/>
  <c r="M37" i="28"/>
  <c r="M37" i="29" s="1"/>
  <c r="I41" i="28"/>
  <c r="I41" i="29" s="1"/>
  <c r="Q41" i="28"/>
  <c r="Q41" i="29" s="1"/>
  <c r="M45" i="28"/>
  <c r="M45" i="29" s="1"/>
  <c r="I49" i="28"/>
  <c r="I49" i="29" s="1"/>
  <c r="Q49" i="28"/>
  <c r="Q49" i="29" s="1"/>
  <c r="M53" i="28"/>
  <c r="M53" i="29" s="1"/>
  <c r="I57" i="28"/>
  <c r="I57" i="29" s="1"/>
  <c r="Q57" i="28"/>
  <c r="Q57" i="29" s="1"/>
  <c r="M61" i="28"/>
  <c r="M61" i="29" s="1"/>
  <c r="I65" i="28"/>
  <c r="I65" i="29" s="1"/>
  <c r="Q65" i="28"/>
  <c r="Q65" i="29" s="1"/>
  <c r="M69" i="28"/>
  <c r="M69" i="29" s="1"/>
  <c r="I73" i="28"/>
  <c r="I73" i="29" s="1"/>
  <c r="Q73" i="28"/>
  <c r="Q73" i="29" s="1"/>
  <c r="M77" i="28"/>
  <c r="M77" i="29" s="1"/>
  <c r="I81" i="28"/>
  <c r="I81" i="29" s="1"/>
  <c r="Q81" i="28"/>
  <c r="Q81" i="29" s="1"/>
  <c r="M85" i="28"/>
  <c r="M85" i="29" s="1"/>
  <c r="I89" i="28"/>
  <c r="I89" i="29" s="1"/>
  <c r="Q89" i="28"/>
  <c r="Q89" i="29" s="1"/>
  <c r="M93" i="28"/>
  <c r="M93" i="29" s="1"/>
  <c r="I97" i="28"/>
  <c r="I97" i="29" s="1"/>
  <c r="Q97" i="28"/>
  <c r="Q97" i="29" s="1"/>
  <c r="M101" i="28"/>
  <c r="M101" i="29" s="1"/>
  <c r="I105" i="28"/>
  <c r="I105" i="29" s="1"/>
  <c r="Q105" i="28"/>
  <c r="Q105" i="29" s="1"/>
  <c r="M109" i="28"/>
  <c r="M109" i="29" s="1"/>
  <c r="I113" i="28"/>
  <c r="I113" i="29" s="1"/>
  <c r="Q113" i="28"/>
  <c r="Q113" i="29" s="1"/>
  <c r="M117" i="28"/>
  <c r="M117" i="29" s="1"/>
  <c r="I121" i="28"/>
  <c r="I121" i="29" s="1"/>
  <c r="Q121" i="28"/>
  <c r="Q121" i="29" s="1"/>
  <c r="M125" i="28"/>
  <c r="M125" i="29" s="1"/>
  <c r="I129" i="28"/>
  <c r="I129" i="29" s="1"/>
  <c r="Q129" i="28"/>
  <c r="Q129" i="29" s="1"/>
  <c r="M133" i="28"/>
  <c r="M133" i="29" s="1"/>
  <c r="I137" i="28"/>
  <c r="I137" i="29" s="1"/>
  <c r="Q137" i="28"/>
  <c r="Q137" i="29" s="1"/>
  <c r="M141" i="28"/>
  <c r="M141" i="29" s="1"/>
  <c r="M145" i="28"/>
  <c r="M145" i="29" s="1"/>
  <c r="Q147" i="28"/>
  <c r="Q147" i="29" s="1"/>
  <c r="I159" i="28"/>
  <c r="I159" i="29" s="1"/>
  <c r="M161" i="28"/>
  <c r="M161" i="29" s="1"/>
  <c r="Q163" i="28"/>
  <c r="Q163" i="29" s="1"/>
  <c r="I175" i="28"/>
  <c r="I175" i="29" s="1"/>
  <c r="M177" i="28"/>
  <c r="M177" i="29" s="1"/>
  <c r="Q179" i="28"/>
  <c r="Q179" i="29" s="1"/>
  <c r="I191" i="28"/>
  <c r="I191" i="29" s="1"/>
  <c r="M193" i="28"/>
  <c r="M193" i="29" s="1"/>
  <c r="Q195" i="28"/>
  <c r="Q195" i="29" s="1"/>
  <c r="I201" i="28"/>
  <c r="I201" i="29" s="1"/>
  <c r="I211" i="28"/>
  <c r="I211" i="29" s="1"/>
  <c r="Q229" i="28"/>
  <c r="Q229" i="29" s="1"/>
  <c r="M237" i="28"/>
  <c r="M237" i="29" s="1"/>
  <c r="I245" i="28"/>
  <c r="I245" i="29" s="1"/>
  <c r="M247" i="28"/>
  <c r="M247" i="29" s="1"/>
  <c r="M273" i="28"/>
  <c r="M273" i="29" s="1"/>
  <c r="I293" i="28"/>
  <c r="I293" i="29" s="1"/>
  <c r="I2" i="28"/>
  <c r="I2" i="29" s="1"/>
  <c r="Q2" i="28"/>
  <c r="Q2" i="29" s="1"/>
  <c r="I153" i="28"/>
  <c r="I153" i="29" s="1"/>
  <c r="M155" i="28"/>
  <c r="M155" i="29" s="1"/>
  <c r="Q157" i="28"/>
  <c r="Q157" i="29" s="1"/>
  <c r="I169" i="28"/>
  <c r="I169" i="29" s="1"/>
  <c r="M171" i="28"/>
  <c r="M171" i="29" s="1"/>
  <c r="Q173" i="28"/>
  <c r="Q173" i="29" s="1"/>
  <c r="I185" i="28"/>
  <c r="I185" i="29" s="1"/>
  <c r="M187" i="28"/>
  <c r="M187" i="29" s="1"/>
  <c r="Q189" i="28"/>
  <c r="Q189" i="29" s="1"/>
  <c r="M197" i="28"/>
  <c r="M197" i="29" s="1"/>
  <c r="I205" i="28"/>
  <c r="I205" i="29" s="1"/>
  <c r="M207" i="28"/>
  <c r="M207" i="29" s="1"/>
  <c r="Q209" i="28"/>
  <c r="Q209" i="29" s="1"/>
  <c r="M217" i="28"/>
  <c r="M217" i="29" s="1"/>
  <c r="Q219" i="28"/>
  <c r="Q219" i="29" s="1"/>
  <c r="I225" i="28"/>
  <c r="I225" i="29" s="1"/>
  <c r="I235" i="28"/>
  <c r="I235" i="29" s="1"/>
  <c r="Q253" i="28"/>
  <c r="Q253" i="29" s="1"/>
  <c r="M281" i="28"/>
  <c r="M281" i="29" s="1"/>
  <c r="I301" i="28"/>
  <c r="I301" i="29" s="1"/>
  <c r="Q18" i="28"/>
  <c r="Q18" i="29" s="1"/>
  <c r="Q26" i="28"/>
  <c r="Q26" i="29" s="1"/>
  <c r="M3" i="28"/>
  <c r="M3" i="29" s="1"/>
  <c r="I7" i="28"/>
  <c r="I7" i="29" s="1"/>
  <c r="Q7" i="28"/>
  <c r="Q7" i="29" s="1"/>
  <c r="M11" i="28"/>
  <c r="M11" i="29" s="1"/>
  <c r="I15" i="28"/>
  <c r="I15" i="29" s="1"/>
  <c r="Q15" i="28"/>
  <c r="Q15" i="29" s="1"/>
  <c r="M19" i="28"/>
  <c r="M19" i="29" s="1"/>
  <c r="I23" i="28"/>
  <c r="I23" i="29" s="1"/>
  <c r="Q23" i="28"/>
  <c r="Q23" i="29" s="1"/>
  <c r="M27" i="28"/>
  <c r="M27" i="29" s="1"/>
  <c r="I31" i="28"/>
  <c r="I31" i="29" s="1"/>
  <c r="Q31" i="28"/>
  <c r="Q31" i="29" s="1"/>
  <c r="M35" i="28"/>
  <c r="M35" i="29" s="1"/>
  <c r="I39" i="28"/>
  <c r="I39" i="29" s="1"/>
  <c r="Q39" i="28"/>
  <c r="Q39" i="29" s="1"/>
  <c r="M43" i="28"/>
  <c r="M43" i="29" s="1"/>
  <c r="I47" i="28"/>
  <c r="I47" i="29" s="1"/>
  <c r="Q47" i="28"/>
  <c r="Q47" i="29" s="1"/>
  <c r="M51" i="28"/>
  <c r="M51" i="29" s="1"/>
  <c r="I55" i="28"/>
  <c r="I55" i="29" s="1"/>
  <c r="Q55" i="28"/>
  <c r="Q55" i="29" s="1"/>
  <c r="M59" i="28"/>
  <c r="M59" i="29" s="1"/>
  <c r="I63" i="28"/>
  <c r="I63" i="29" s="1"/>
  <c r="Q63" i="28"/>
  <c r="Q63" i="29" s="1"/>
  <c r="M67" i="28"/>
  <c r="M67" i="29" s="1"/>
  <c r="I71" i="28"/>
  <c r="I71" i="29" s="1"/>
  <c r="Q71" i="28"/>
  <c r="Q71" i="29" s="1"/>
  <c r="M75" i="28"/>
  <c r="M75" i="29" s="1"/>
  <c r="I79" i="28"/>
  <c r="I79" i="29" s="1"/>
  <c r="Q79" i="28"/>
  <c r="Q79" i="29" s="1"/>
  <c r="M83" i="28"/>
  <c r="M83" i="29" s="1"/>
  <c r="I87" i="28"/>
  <c r="I87" i="29" s="1"/>
  <c r="Q87" i="28"/>
  <c r="Q87" i="29" s="1"/>
  <c r="I147" i="28"/>
  <c r="I147" i="29" s="1"/>
  <c r="M149" i="28"/>
  <c r="M149" i="29" s="1"/>
  <c r="Q151" i="28"/>
  <c r="Q151" i="29" s="1"/>
  <c r="I163" i="28"/>
  <c r="I163" i="29" s="1"/>
  <c r="M165" i="28"/>
  <c r="M165" i="29" s="1"/>
  <c r="Q167" i="28"/>
  <c r="Q167" i="29" s="1"/>
  <c r="I179" i="28"/>
  <c r="I179" i="29" s="1"/>
  <c r="M181" i="28"/>
  <c r="M181" i="29" s="1"/>
  <c r="Q183" i="28"/>
  <c r="Q183" i="29" s="1"/>
  <c r="I195" i="28"/>
  <c r="I195" i="29" s="1"/>
  <c r="Q213" i="28"/>
  <c r="Q213" i="29" s="1"/>
  <c r="M221" i="28"/>
  <c r="M221" i="29" s="1"/>
  <c r="I229" i="28"/>
  <c r="I229" i="29" s="1"/>
  <c r="M231" i="28"/>
  <c r="M231" i="29" s="1"/>
  <c r="Q233" i="28"/>
  <c r="Q233" i="29" s="1"/>
  <c r="M241" i="28"/>
  <c r="M241" i="29" s="1"/>
  <c r="Q243" i="28"/>
  <c r="Q243" i="29" s="1"/>
  <c r="Q261" i="28"/>
  <c r="Q261" i="29" s="1"/>
  <c r="M289" i="28"/>
  <c r="M289" i="29" s="1"/>
  <c r="Q145" i="28"/>
  <c r="Q145" i="29" s="1"/>
  <c r="I157" i="28"/>
  <c r="I157" i="29" s="1"/>
  <c r="M159" i="28"/>
  <c r="M159" i="29" s="1"/>
  <c r="Q161" i="28"/>
  <c r="Q161" i="29" s="1"/>
  <c r="I173" i="28"/>
  <c r="I173" i="29" s="1"/>
  <c r="M175" i="28"/>
  <c r="M175" i="29" s="1"/>
  <c r="Q177" i="28"/>
  <c r="Q177" i="29" s="1"/>
  <c r="I189" i="28"/>
  <c r="I189" i="29" s="1"/>
  <c r="M191" i="28"/>
  <c r="M191" i="29" s="1"/>
  <c r="Q193" i="28"/>
  <c r="Q193" i="29" s="1"/>
  <c r="M201" i="28"/>
  <c r="M201" i="29" s="1"/>
  <c r="Q203" i="28"/>
  <c r="Q203" i="29" s="1"/>
  <c r="I209" i="28"/>
  <c r="I209" i="29" s="1"/>
  <c r="I219" i="28"/>
  <c r="I219" i="29" s="1"/>
  <c r="Q237" i="28"/>
  <c r="Q237" i="29" s="1"/>
  <c r="M245" i="28"/>
  <c r="M245" i="29" s="1"/>
  <c r="I253" i="28"/>
  <c r="I253" i="29" s="1"/>
  <c r="Q269" i="28"/>
  <c r="Q269" i="29" s="1"/>
  <c r="M297" i="28"/>
  <c r="M297" i="29" s="1"/>
  <c r="I5" i="28"/>
  <c r="I5" i="29" s="1"/>
  <c r="Q5" i="28"/>
  <c r="Q5" i="29" s="1"/>
  <c r="M9" i="28"/>
  <c r="M9" i="29" s="1"/>
  <c r="I13" i="28"/>
  <c r="I13" i="29" s="1"/>
  <c r="Q13" i="28"/>
  <c r="Q13" i="29" s="1"/>
  <c r="M17" i="28"/>
  <c r="M17" i="29" s="1"/>
  <c r="I21" i="28"/>
  <c r="I21" i="29" s="1"/>
  <c r="Q21" i="28"/>
  <c r="Q21" i="29" s="1"/>
  <c r="M25" i="28"/>
  <c r="M25" i="29" s="1"/>
  <c r="I29" i="28"/>
  <c r="I29" i="29" s="1"/>
  <c r="Q29" i="28"/>
  <c r="Q29" i="29" s="1"/>
  <c r="M33" i="28"/>
  <c r="M33" i="29" s="1"/>
  <c r="I37" i="28"/>
  <c r="I37" i="29" s="1"/>
  <c r="Q37" i="28"/>
  <c r="Q37" i="29" s="1"/>
  <c r="M41" i="28"/>
  <c r="M41" i="29" s="1"/>
  <c r="I45" i="28"/>
  <c r="I45" i="29" s="1"/>
  <c r="Q45" i="28"/>
  <c r="Q45" i="29" s="1"/>
  <c r="M49" i="28"/>
  <c r="M49" i="29" s="1"/>
  <c r="I53" i="28"/>
  <c r="I53" i="29" s="1"/>
  <c r="Q53" i="28"/>
  <c r="Q53" i="29" s="1"/>
  <c r="M57" i="28"/>
  <c r="M57" i="29" s="1"/>
  <c r="I61" i="28"/>
  <c r="I61" i="29" s="1"/>
  <c r="Q61" i="28"/>
  <c r="Q61" i="29" s="1"/>
  <c r="M65" i="28"/>
  <c r="M65" i="29" s="1"/>
  <c r="I69" i="28"/>
  <c r="I69" i="29" s="1"/>
  <c r="Q69" i="28"/>
  <c r="Q69" i="29" s="1"/>
  <c r="M73" i="28"/>
  <c r="M73" i="29" s="1"/>
  <c r="I77" i="28"/>
  <c r="I77" i="29" s="1"/>
  <c r="Q77" i="28"/>
  <c r="Q77" i="29" s="1"/>
  <c r="M81" i="28"/>
  <c r="M81" i="29" s="1"/>
  <c r="I85" i="28"/>
  <c r="I85" i="29" s="1"/>
  <c r="Q85" i="28"/>
  <c r="Q85" i="29" s="1"/>
  <c r="M89" i="28"/>
  <c r="M89" i="29" s="1"/>
  <c r="I93" i="28"/>
  <c r="I93" i="29" s="1"/>
  <c r="Q93" i="28"/>
  <c r="Q93" i="29" s="1"/>
  <c r="M97" i="28"/>
  <c r="M97" i="29" s="1"/>
  <c r="I101" i="28"/>
  <c r="I101" i="29" s="1"/>
  <c r="Q101" i="28"/>
  <c r="Q101" i="29" s="1"/>
  <c r="M105" i="28"/>
  <c r="M105" i="29" s="1"/>
  <c r="I109" i="28"/>
  <c r="I109" i="29" s="1"/>
  <c r="Q109" i="28"/>
  <c r="Q109" i="29" s="1"/>
  <c r="M113" i="28"/>
  <c r="M113" i="29" s="1"/>
  <c r="I117" i="28"/>
  <c r="I117" i="29" s="1"/>
  <c r="Q117" i="28"/>
  <c r="Q117" i="29" s="1"/>
  <c r="M121" i="28"/>
  <c r="M121" i="29" s="1"/>
  <c r="I125" i="28"/>
  <c r="I125" i="29" s="1"/>
  <c r="Q125" i="28"/>
  <c r="Q125" i="29" s="1"/>
  <c r="M129" i="28"/>
  <c r="M129" i="29" s="1"/>
  <c r="I133" i="28"/>
  <c r="I133" i="29" s="1"/>
  <c r="Q133" i="28"/>
  <c r="Q133" i="29" s="1"/>
  <c r="M137" i="28"/>
  <c r="M137" i="29" s="1"/>
  <c r="I141" i="28"/>
  <c r="I141" i="29" s="1"/>
  <c r="Q141" i="28"/>
  <c r="Q141" i="29" s="1"/>
  <c r="I151" i="28"/>
  <c r="I151" i="29" s="1"/>
  <c r="M153" i="28"/>
  <c r="M153" i="29" s="1"/>
  <c r="Q155" i="28"/>
  <c r="Q155" i="29" s="1"/>
  <c r="I167" i="28"/>
  <c r="I167" i="29" s="1"/>
  <c r="M169" i="28"/>
  <c r="M169" i="29" s="1"/>
  <c r="Q171" i="28"/>
  <c r="Q171" i="29" s="1"/>
  <c r="I183" i="28"/>
  <c r="I183" i="29" s="1"/>
  <c r="M185" i="28"/>
  <c r="M185" i="29" s="1"/>
  <c r="Q187" i="28"/>
  <c r="Q187" i="29" s="1"/>
  <c r="Q197" i="28"/>
  <c r="Q197" i="29" s="1"/>
  <c r="M205" i="28"/>
  <c r="M205" i="29" s="1"/>
  <c r="I213" i="28"/>
  <c r="I213" i="29" s="1"/>
  <c r="M215" i="28"/>
  <c r="M215" i="29" s="1"/>
  <c r="Q217" i="28"/>
  <c r="Q217" i="29" s="1"/>
  <c r="M225" i="28"/>
  <c r="M225" i="29" s="1"/>
  <c r="Q227" i="28"/>
  <c r="Q227" i="29" s="1"/>
  <c r="I233" i="28"/>
  <c r="I233" i="29" s="1"/>
  <c r="I243" i="28"/>
  <c r="I243" i="29" s="1"/>
  <c r="I261" i="28"/>
  <c r="I261" i="29" s="1"/>
  <c r="Q277" i="28"/>
  <c r="Q277" i="29" s="1"/>
  <c r="I145" i="28"/>
  <c r="I145" i="29" s="1"/>
  <c r="M147" i="28"/>
  <c r="M147" i="29" s="1"/>
  <c r="Q149" i="28"/>
  <c r="Q149" i="29" s="1"/>
  <c r="I161" i="28"/>
  <c r="I161" i="29" s="1"/>
  <c r="M163" i="28"/>
  <c r="M163" i="29" s="1"/>
  <c r="Q165" i="28"/>
  <c r="Q165" i="29" s="1"/>
  <c r="I177" i="28"/>
  <c r="I177" i="29" s="1"/>
  <c r="M179" i="28"/>
  <c r="M179" i="29" s="1"/>
  <c r="Q181" i="28"/>
  <c r="Q181" i="29" s="1"/>
  <c r="I193" i="28"/>
  <c r="I193" i="29" s="1"/>
  <c r="I203" i="28"/>
  <c r="I203" i="29" s="1"/>
  <c r="Q221" i="28"/>
  <c r="Q221" i="29" s="1"/>
  <c r="M229" i="28"/>
  <c r="M229" i="29" s="1"/>
  <c r="I237" i="28"/>
  <c r="I237" i="29" s="1"/>
  <c r="M239" i="28"/>
  <c r="M239" i="29" s="1"/>
  <c r="Q241" i="28"/>
  <c r="Q241" i="29" s="1"/>
  <c r="M249" i="28"/>
  <c r="M249" i="29" s="1"/>
  <c r="I269" i="28"/>
  <c r="I269" i="29" s="1"/>
  <c r="Q285" i="28"/>
  <c r="Q285" i="29" s="1"/>
  <c r="I155" i="28"/>
  <c r="I155" i="29" s="1"/>
  <c r="M157" i="28"/>
  <c r="M157" i="29" s="1"/>
  <c r="Q159" i="28"/>
  <c r="Q159" i="29" s="1"/>
  <c r="I171" i="28"/>
  <c r="I171" i="29" s="1"/>
  <c r="M173" i="28"/>
  <c r="M173" i="29" s="1"/>
  <c r="Q175" i="28"/>
  <c r="Q175" i="29" s="1"/>
  <c r="I187" i="28"/>
  <c r="I187" i="29" s="1"/>
  <c r="M189" i="28"/>
  <c r="M189" i="29" s="1"/>
  <c r="Q191" i="28"/>
  <c r="Q191" i="29" s="1"/>
  <c r="I197" i="28"/>
  <c r="I197" i="29" s="1"/>
  <c r="M199" i="28"/>
  <c r="M199" i="29" s="1"/>
  <c r="Q201" i="28"/>
  <c r="Q201" i="29" s="1"/>
  <c r="M209" i="28"/>
  <c r="M209" i="29" s="1"/>
  <c r="Q211" i="28"/>
  <c r="Q211" i="29" s="1"/>
  <c r="I217" i="28"/>
  <c r="I217" i="29" s="1"/>
  <c r="I227" i="28"/>
  <c r="I227" i="29" s="1"/>
  <c r="Q245" i="28"/>
  <c r="Q245" i="29" s="1"/>
  <c r="M257" i="28"/>
  <c r="M257" i="29" s="1"/>
  <c r="I277" i="28"/>
  <c r="I277" i="29" s="1"/>
  <c r="Q293" i="28"/>
  <c r="Q293" i="29" s="1"/>
  <c r="M6" i="28"/>
  <c r="M6" i="29" s="1"/>
  <c r="M14" i="28"/>
  <c r="M14" i="29" s="1"/>
  <c r="M22" i="28"/>
  <c r="M22" i="29" s="1"/>
  <c r="I26" i="28"/>
  <c r="I26" i="29" s="1"/>
  <c r="I149" i="28"/>
  <c r="I149" i="29" s="1"/>
  <c r="M151" i="28"/>
  <c r="M151" i="29" s="1"/>
  <c r="Q153" i="28"/>
  <c r="Q153" i="29" s="1"/>
  <c r="I165" i="28"/>
  <c r="I165" i="29" s="1"/>
  <c r="M167" i="28"/>
  <c r="M167" i="29" s="1"/>
  <c r="Q169" i="28"/>
  <c r="Q169" i="29" s="1"/>
  <c r="I181" i="28"/>
  <c r="I181" i="29" s="1"/>
  <c r="M183" i="28"/>
  <c r="M183" i="29" s="1"/>
  <c r="Q185" i="28"/>
  <c r="Q185" i="29" s="1"/>
  <c r="Q205" i="28"/>
  <c r="Q205" i="29" s="1"/>
  <c r="M213" i="28"/>
  <c r="M213" i="29" s="1"/>
  <c r="I221" i="28"/>
  <c r="I221" i="29" s="1"/>
  <c r="M223" i="28"/>
  <c r="M223" i="29" s="1"/>
  <c r="Q225" i="28"/>
  <c r="Q225" i="29" s="1"/>
  <c r="M233" i="28"/>
  <c r="M233" i="29" s="1"/>
  <c r="Q235" i="28"/>
  <c r="Q235" i="29" s="1"/>
  <c r="I241" i="28"/>
  <c r="I241" i="29" s="1"/>
  <c r="I251" i="28"/>
  <c r="I251" i="29" s="1"/>
  <c r="M265" i="28"/>
  <c r="M265" i="29" s="1"/>
  <c r="I285" i="28"/>
  <c r="I285" i="29" s="1"/>
  <c r="Q301" i="28"/>
  <c r="Q301" i="29" s="1"/>
  <c r="M195" i="28"/>
  <c r="M195" i="29" s="1"/>
  <c r="I199" i="28"/>
  <c r="I199" i="29" s="1"/>
  <c r="Q199" i="28"/>
  <c r="Q199" i="29" s="1"/>
  <c r="M203" i="28"/>
  <c r="M203" i="29" s="1"/>
  <c r="I207" i="28"/>
  <c r="I207" i="29" s="1"/>
  <c r="Q207" i="28"/>
  <c r="Q207" i="29" s="1"/>
  <c r="M211" i="28"/>
  <c r="M211" i="29" s="1"/>
  <c r="I215" i="28"/>
  <c r="I215" i="29" s="1"/>
  <c r="Q215" i="28"/>
  <c r="Q215" i="29" s="1"/>
  <c r="M219" i="28"/>
  <c r="M219" i="29" s="1"/>
  <c r="I223" i="28"/>
  <c r="I223" i="29" s="1"/>
  <c r="Q223" i="28"/>
  <c r="Q223" i="29" s="1"/>
  <c r="M227" i="28"/>
  <c r="M227" i="29" s="1"/>
  <c r="I231" i="28"/>
  <c r="I231" i="29" s="1"/>
  <c r="Q231" i="28"/>
  <c r="Q231" i="29" s="1"/>
  <c r="M235" i="28"/>
  <c r="M235" i="29" s="1"/>
  <c r="I239" i="28"/>
  <c r="I239" i="29" s="1"/>
  <c r="Q239" i="28"/>
  <c r="Q239" i="29" s="1"/>
  <c r="M243" i="28"/>
  <c r="M243" i="29" s="1"/>
  <c r="I247" i="28"/>
  <c r="I247" i="29" s="1"/>
  <c r="Q247" i="28"/>
  <c r="Q247" i="29" s="1"/>
  <c r="M251" i="28"/>
  <c r="M251" i="29" s="1"/>
  <c r="I255" i="28"/>
  <c r="I255" i="29" s="1"/>
  <c r="Q255" i="28"/>
  <c r="Q255" i="29" s="1"/>
  <c r="M259" i="28"/>
  <c r="M259" i="29" s="1"/>
  <c r="I263" i="28"/>
  <c r="I263" i="29" s="1"/>
  <c r="Q263" i="28"/>
  <c r="Q263" i="29" s="1"/>
  <c r="M267" i="28"/>
  <c r="M267" i="29" s="1"/>
  <c r="I271" i="28"/>
  <c r="I271" i="29" s="1"/>
  <c r="Q271" i="28"/>
  <c r="Q271" i="29" s="1"/>
  <c r="M275" i="28"/>
  <c r="M275" i="29" s="1"/>
  <c r="I279" i="28"/>
  <c r="I279" i="29" s="1"/>
  <c r="Q279" i="28"/>
  <c r="Q279" i="29" s="1"/>
  <c r="M283" i="28"/>
  <c r="M283" i="29" s="1"/>
  <c r="I287" i="28"/>
  <c r="I287" i="29" s="1"/>
  <c r="Q287" i="28"/>
  <c r="Q287" i="29" s="1"/>
  <c r="M291" i="28"/>
  <c r="M291" i="29" s="1"/>
  <c r="I295" i="28"/>
  <c r="I295" i="29" s="1"/>
  <c r="Q295" i="28"/>
  <c r="Q295" i="29" s="1"/>
  <c r="M299" i="28"/>
  <c r="M299" i="29" s="1"/>
  <c r="I303" i="28"/>
  <c r="I303" i="29" s="1"/>
  <c r="Q303" i="28"/>
  <c r="Q303" i="29" s="1"/>
  <c r="M307" i="28"/>
  <c r="M307" i="29" s="1"/>
  <c r="I311" i="28"/>
  <c r="I311" i="29" s="1"/>
  <c r="Q311" i="28"/>
  <c r="Q311" i="29" s="1"/>
  <c r="M315" i="28"/>
  <c r="M315" i="29" s="1"/>
  <c r="I319" i="28"/>
  <c r="I319" i="29" s="1"/>
  <c r="Q319" i="28"/>
  <c r="Q319" i="29" s="1"/>
  <c r="M323" i="28"/>
  <c r="M323" i="29" s="1"/>
  <c r="I327" i="28"/>
  <c r="I327" i="29" s="1"/>
  <c r="Q327" i="28"/>
  <c r="Q327" i="29" s="1"/>
  <c r="M331" i="28"/>
  <c r="M331" i="29" s="1"/>
  <c r="I335" i="28"/>
  <c r="I335" i="29" s="1"/>
  <c r="Q335" i="28"/>
  <c r="Q335" i="29" s="1"/>
  <c r="M339" i="28"/>
  <c r="M339" i="29" s="1"/>
  <c r="I343" i="28"/>
  <c r="I343" i="29" s="1"/>
  <c r="Q343" i="28"/>
  <c r="Q343" i="29" s="1"/>
  <c r="M347" i="28"/>
  <c r="M347" i="29" s="1"/>
  <c r="I351" i="28"/>
  <c r="I351" i="29" s="1"/>
  <c r="Q351" i="28"/>
  <c r="Q351" i="29" s="1"/>
  <c r="M355" i="28"/>
  <c r="M355" i="29" s="1"/>
  <c r="I359" i="28"/>
  <c r="I359" i="29" s="1"/>
  <c r="Q359" i="28"/>
  <c r="Q359" i="29" s="1"/>
  <c r="M363" i="28"/>
  <c r="M363" i="29" s="1"/>
  <c r="I367" i="28"/>
  <c r="I367" i="29" s="1"/>
  <c r="Q367" i="28"/>
  <c r="Q367" i="29" s="1"/>
  <c r="M371" i="28"/>
  <c r="M371" i="29" s="1"/>
  <c r="I375" i="28"/>
  <c r="I375" i="29" s="1"/>
  <c r="Q375" i="28"/>
  <c r="Q375" i="29" s="1"/>
  <c r="M379" i="28"/>
  <c r="M379" i="29" s="1"/>
  <c r="M305" i="28"/>
  <c r="M305" i="29" s="1"/>
  <c r="I309" i="28"/>
  <c r="I309" i="29" s="1"/>
  <c r="Q309" i="28"/>
  <c r="Q309" i="29" s="1"/>
  <c r="M313" i="28"/>
  <c r="M313" i="29" s="1"/>
  <c r="I317" i="28"/>
  <c r="I317" i="29" s="1"/>
  <c r="Q317" i="28"/>
  <c r="Q317" i="29" s="1"/>
  <c r="M321" i="28"/>
  <c r="M321" i="29" s="1"/>
  <c r="I325" i="28"/>
  <c r="I325" i="29" s="1"/>
  <c r="Q325" i="28"/>
  <c r="Q325" i="29" s="1"/>
  <c r="M329" i="28"/>
  <c r="M329" i="29" s="1"/>
  <c r="I333" i="28"/>
  <c r="I333" i="29" s="1"/>
  <c r="Q333" i="28"/>
  <c r="Q333" i="29" s="1"/>
  <c r="M337" i="28"/>
  <c r="M337" i="29" s="1"/>
  <c r="I341" i="28"/>
  <c r="I341" i="29" s="1"/>
  <c r="Q341" i="28"/>
  <c r="Q341" i="29" s="1"/>
  <c r="M345" i="28"/>
  <c r="M345" i="29" s="1"/>
  <c r="I349" i="28"/>
  <c r="I349" i="29" s="1"/>
  <c r="Q349" i="28"/>
  <c r="Q349" i="29" s="1"/>
  <c r="M353" i="28"/>
  <c r="M353" i="29" s="1"/>
  <c r="I357" i="28"/>
  <c r="I357" i="29" s="1"/>
  <c r="Q357" i="28"/>
  <c r="Q357" i="29" s="1"/>
  <c r="M361" i="28"/>
  <c r="M361" i="29" s="1"/>
  <c r="I365" i="28"/>
  <c r="I365" i="29" s="1"/>
  <c r="Q365" i="28"/>
  <c r="Q365" i="29" s="1"/>
  <c r="M369" i="28"/>
  <c r="M369" i="29" s="1"/>
  <c r="I373" i="28"/>
  <c r="I373" i="29" s="1"/>
  <c r="Q373" i="28"/>
  <c r="Q373" i="29" s="1"/>
  <c r="M377" i="28"/>
  <c r="M377" i="29" s="1"/>
  <c r="I381" i="28"/>
  <c r="I381" i="29" s="1"/>
  <c r="Q381" i="28"/>
  <c r="Q381" i="29" s="1"/>
  <c r="Q251" i="28"/>
  <c r="Q251" i="29" s="1"/>
  <c r="M255" i="28"/>
  <c r="M255" i="29" s="1"/>
  <c r="I259" i="28"/>
  <c r="I259" i="29" s="1"/>
  <c r="Q259" i="28"/>
  <c r="Q259" i="29" s="1"/>
  <c r="M263" i="28"/>
  <c r="M263" i="29" s="1"/>
  <c r="I267" i="28"/>
  <c r="I267" i="29" s="1"/>
  <c r="Q267" i="28"/>
  <c r="Q267" i="29" s="1"/>
  <c r="M271" i="28"/>
  <c r="M271" i="29" s="1"/>
  <c r="I275" i="28"/>
  <c r="I275" i="29" s="1"/>
  <c r="Q275" i="28"/>
  <c r="Q275" i="29" s="1"/>
  <c r="M279" i="28"/>
  <c r="M279" i="29" s="1"/>
  <c r="I283" i="28"/>
  <c r="I283" i="29" s="1"/>
  <c r="Q283" i="28"/>
  <c r="Q283" i="29" s="1"/>
  <c r="M287" i="28"/>
  <c r="M287" i="29" s="1"/>
  <c r="I291" i="28"/>
  <c r="I291" i="29" s="1"/>
  <c r="Q291" i="28"/>
  <c r="Q291" i="29" s="1"/>
  <c r="M295" i="28"/>
  <c r="M295" i="29" s="1"/>
  <c r="I299" i="28"/>
  <c r="I299" i="29" s="1"/>
  <c r="Q299" i="28"/>
  <c r="Q299" i="29" s="1"/>
  <c r="M303" i="28"/>
  <c r="M303" i="29" s="1"/>
  <c r="I307" i="28"/>
  <c r="I307" i="29" s="1"/>
  <c r="Q307" i="28"/>
  <c r="Q307" i="29" s="1"/>
  <c r="M311" i="28"/>
  <c r="M311" i="29" s="1"/>
  <c r="I315" i="28"/>
  <c r="I315" i="29" s="1"/>
  <c r="Q315" i="28"/>
  <c r="Q315" i="29" s="1"/>
  <c r="M319" i="28"/>
  <c r="M319" i="29" s="1"/>
  <c r="I323" i="28"/>
  <c r="I323" i="29" s="1"/>
  <c r="Q323" i="28"/>
  <c r="Q323" i="29" s="1"/>
  <c r="M327" i="28"/>
  <c r="M327" i="29" s="1"/>
  <c r="I331" i="28"/>
  <c r="I331" i="29" s="1"/>
  <c r="Q331" i="28"/>
  <c r="Q331" i="29" s="1"/>
  <c r="M335" i="28"/>
  <c r="M335" i="29" s="1"/>
  <c r="I339" i="28"/>
  <c r="I339" i="29" s="1"/>
  <c r="Q339" i="28"/>
  <c r="Q339" i="29" s="1"/>
  <c r="M343" i="28"/>
  <c r="M343" i="29" s="1"/>
  <c r="I347" i="28"/>
  <c r="I347" i="29" s="1"/>
  <c r="Q347" i="28"/>
  <c r="Q347" i="29" s="1"/>
  <c r="M351" i="28"/>
  <c r="M351" i="29" s="1"/>
  <c r="I355" i="28"/>
  <c r="I355" i="29" s="1"/>
  <c r="Q355" i="28"/>
  <c r="Q355" i="29" s="1"/>
  <c r="M359" i="28"/>
  <c r="M359" i="29" s="1"/>
  <c r="I363" i="28"/>
  <c r="I363" i="29" s="1"/>
  <c r="Q363" i="28"/>
  <c r="Q363" i="29" s="1"/>
  <c r="M367" i="28"/>
  <c r="M367" i="29" s="1"/>
  <c r="I371" i="28"/>
  <c r="I371" i="29" s="1"/>
  <c r="Q371" i="28"/>
  <c r="Q371" i="29" s="1"/>
  <c r="M375" i="28"/>
  <c r="M375" i="29" s="1"/>
  <c r="I379" i="28"/>
  <c r="I379" i="29" s="1"/>
  <c r="Q379" i="28"/>
  <c r="Q379" i="29" s="1"/>
  <c r="I249" i="28"/>
  <c r="I249" i="29" s="1"/>
  <c r="Q249" i="28"/>
  <c r="Q249" i="29" s="1"/>
  <c r="M253" i="28"/>
  <c r="M253" i="29" s="1"/>
  <c r="I257" i="28"/>
  <c r="I257" i="29" s="1"/>
  <c r="Q257" i="28"/>
  <c r="Q257" i="29" s="1"/>
  <c r="M261" i="28"/>
  <c r="M261" i="29" s="1"/>
  <c r="I265" i="28"/>
  <c r="I265" i="29" s="1"/>
  <c r="Q265" i="28"/>
  <c r="Q265" i="29" s="1"/>
  <c r="M269" i="28"/>
  <c r="M269" i="29" s="1"/>
  <c r="I273" i="28"/>
  <c r="I273" i="29" s="1"/>
  <c r="Q273" i="28"/>
  <c r="Q273" i="29" s="1"/>
  <c r="M277" i="28"/>
  <c r="M277" i="29" s="1"/>
  <c r="I281" i="28"/>
  <c r="I281" i="29" s="1"/>
  <c r="Q281" i="28"/>
  <c r="Q281" i="29" s="1"/>
  <c r="M285" i="28"/>
  <c r="M285" i="29" s="1"/>
  <c r="I289" i="28"/>
  <c r="I289" i="29" s="1"/>
  <c r="Q289" i="28"/>
  <c r="Q289" i="29" s="1"/>
  <c r="M293" i="28"/>
  <c r="M293" i="29" s="1"/>
  <c r="I297" i="28"/>
  <c r="I297" i="29" s="1"/>
  <c r="Q297" i="28"/>
  <c r="Q297" i="29" s="1"/>
  <c r="M301" i="28"/>
  <c r="M301" i="29" s="1"/>
  <c r="I305" i="28"/>
  <c r="I305" i="29" s="1"/>
  <c r="Q305" i="28"/>
  <c r="Q305" i="29" s="1"/>
  <c r="M309" i="28"/>
  <c r="M309" i="29" s="1"/>
  <c r="I313" i="28"/>
  <c r="I313" i="29" s="1"/>
  <c r="Q313" i="28"/>
  <c r="Q313" i="29" s="1"/>
  <c r="M317" i="28"/>
  <c r="M317" i="29" s="1"/>
  <c r="I321" i="28"/>
  <c r="I321" i="29" s="1"/>
  <c r="Q321" i="28"/>
  <c r="Q321" i="29" s="1"/>
  <c r="M325" i="28"/>
  <c r="M325" i="29" s="1"/>
  <c r="I329" i="28"/>
  <c r="I329" i="29" s="1"/>
  <c r="Q329" i="28"/>
  <c r="Q329" i="29" s="1"/>
  <c r="M333" i="28"/>
  <c r="M333" i="29" s="1"/>
  <c r="I337" i="28"/>
  <c r="I337" i="29" s="1"/>
  <c r="Q337" i="28"/>
  <c r="Q337" i="29" s="1"/>
  <c r="M341" i="28"/>
  <c r="M341" i="29" s="1"/>
  <c r="I345" i="28"/>
  <c r="I345" i="29" s="1"/>
  <c r="Q345" i="28"/>
  <c r="Q345" i="29" s="1"/>
  <c r="M349" i="28"/>
  <c r="M349" i="29" s="1"/>
  <c r="I353" i="28"/>
  <c r="I353" i="29" s="1"/>
  <c r="Q353" i="28"/>
  <c r="Q353" i="29" s="1"/>
  <c r="M357" i="28"/>
  <c r="M357" i="29" s="1"/>
  <c r="I361" i="28"/>
  <c r="I361" i="29" s="1"/>
  <c r="Q361" i="28"/>
  <c r="Q361" i="29" s="1"/>
  <c r="M365" i="28"/>
  <c r="M365" i="29" s="1"/>
  <c r="I369" i="28"/>
  <c r="I369" i="29" s="1"/>
  <c r="Q369" i="28"/>
  <c r="Q369" i="29" s="1"/>
  <c r="M373" i="28"/>
  <c r="M373" i="29" s="1"/>
  <c r="I377" i="28"/>
  <c r="I377" i="29" s="1"/>
  <c r="Q377" i="28"/>
  <c r="Q377" i="29" s="1"/>
  <c r="M381" i="28"/>
  <c r="M381" i="29" s="1"/>
</calcChain>
</file>

<file path=xl/sharedStrings.xml><?xml version="1.0" encoding="utf-8"?>
<sst xmlns="http://schemas.openxmlformats.org/spreadsheetml/2006/main" count="8715" uniqueCount="2128">
  <si>
    <t>Cardiff &amp; Vale University Health Board</t>
  </si>
  <si>
    <t>University Hospital of Wales</t>
  </si>
  <si>
    <t>Morriston Hospital</t>
  </si>
  <si>
    <t>Betsi Cadwaladr University Health Board</t>
  </si>
  <si>
    <t>Wrexham Maelor Hospital</t>
  </si>
  <si>
    <t>Aneurin Bevan University Health Board</t>
  </si>
  <si>
    <t>Nevill Hall Hospital</t>
  </si>
  <si>
    <t>Royal Gwent Hospital</t>
  </si>
  <si>
    <t>Hywel Dda University Health Board</t>
  </si>
  <si>
    <t>Prince Philip Hospital</t>
  </si>
  <si>
    <t>Princess of Wales Hospital</t>
  </si>
  <si>
    <t>Glan Clwyd Hospital</t>
  </si>
  <si>
    <t>Royal Glamorgan Hospital</t>
  </si>
  <si>
    <t>Prince Charles Hospital</t>
  </si>
  <si>
    <t>Ysbyty Gwynedd</t>
  </si>
  <si>
    <t>Singleton Hospital</t>
  </si>
  <si>
    <t>Neath Port Talbot Hospital</t>
  </si>
  <si>
    <t>Programme Reference</t>
  </si>
  <si>
    <t>Programme Title</t>
  </si>
  <si>
    <t xml:space="preserve">University Hospital Llandough </t>
  </si>
  <si>
    <t>Glangwili General Hospital</t>
  </si>
  <si>
    <t xml:space="preserve">The Grange University Hospital </t>
  </si>
  <si>
    <t>Bronglais General Hospital</t>
  </si>
  <si>
    <t>Swansea Bay Local University Health Board</t>
  </si>
  <si>
    <t>Cwm Taf Morgannwg Local University Health Board</t>
  </si>
  <si>
    <t>Withybush General Hospital</t>
  </si>
  <si>
    <t>University Hospital of Wales / University Hospital Llandough</t>
  </si>
  <si>
    <t>Royal Glamorgan Hospital / Dewi Sant Hospital</t>
  </si>
  <si>
    <t>Glangwili General Hospital / Prince Philip Hospital</t>
  </si>
  <si>
    <t>LIFT</t>
  </si>
  <si>
    <t>Cardiology</t>
  </si>
  <si>
    <t>Intensive Care Medicine</t>
  </si>
  <si>
    <t>Trauma and Orthopaedic Surgery</t>
  </si>
  <si>
    <t>Paediatrics</t>
  </si>
  <si>
    <t>Respiratory Medicine</t>
  </si>
  <si>
    <t>General Surgery</t>
  </si>
  <si>
    <t>General (Internal) Medicine</t>
  </si>
  <si>
    <t>Plastic Surgery</t>
  </si>
  <si>
    <t>Urology</t>
  </si>
  <si>
    <t>Anaesthetics</t>
  </si>
  <si>
    <t>Geriatric Medicine</t>
  </si>
  <si>
    <t>Otolaryngology</t>
  </si>
  <si>
    <t>Renal Medicine</t>
  </si>
  <si>
    <t>Old Age Psychiatry</t>
  </si>
  <si>
    <t>Emergency Medicine</t>
  </si>
  <si>
    <t>Palliative Medicine</t>
  </si>
  <si>
    <t>Acute Internal Medicine</t>
  </si>
  <si>
    <t>General Psychiatry</t>
  </si>
  <si>
    <t>Rheumatology</t>
  </si>
  <si>
    <t>Obstetrics and Gynaecology</t>
  </si>
  <si>
    <t>Neurosurgery</t>
  </si>
  <si>
    <t>Rehabilitation Medicine</t>
  </si>
  <si>
    <t>Haematology</t>
  </si>
  <si>
    <t>Endocrinology and Diabetes Mellitus</t>
  </si>
  <si>
    <t>Community Sexual and Reproductive Health</t>
  </si>
  <si>
    <t>Oral and maxillo-facial surgery</t>
  </si>
  <si>
    <t>Ambulatory Care</t>
  </si>
  <si>
    <t>Breast Surgery</t>
  </si>
  <si>
    <t>Dermatology</t>
  </si>
  <si>
    <t>Clinical Oncology</t>
  </si>
  <si>
    <t>Clinical Pharmacology and Therapeutics</t>
  </si>
  <si>
    <t>Colorectal Surgery</t>
  </si>
  <si>
    <t>Upper Gastro-intestinal Surgery</t>
  </si>
  <si>
    <t>Gastroenterology</t>
  </si>
  <si>
    <t>Infectious Diseases</t>
  </si>
  <si>
    <t>Stroke Medicine</t>
  </si>
  <si>
    <t>Neonatal Medicine</t>
  </si>
  <si>
    <t>Substance Misuse Psychiatry</t>
  </si>
  <si>
    <t>Vascular Surgery</t>
  </si>
  <si>
    <t>Site To Be Confirmed</t>
  </si>
  <si>
    <t>Supervisor to be confirmed</t>
  </si>
  <si>
    <t>Educational Supervisor</t>
  </si>
  <si>
    <t>F2 Placement 1: Site</t>
  </si>
  <si>
    <t>F2 Placement 1: Clinical Supervisor</t>
  </si>
  <si>
    <t>F2 Placement 2: Site</t>
  </si>
  <si>
    <t>F2 Placement 2: Specialty</t>
  </si>
  <si>
    <t>F2 Placement 2: Clinical Supervisor</t>
  </si>
  <si>
    <t>F2 Placement 3: Site</t>
  </si>
  <si>
    <t>F2 Placement 3: Specialty</t>
  </si>
  <si>
    <t>F2 Placement 3: Clinical Supervisor</t>
  </si>
  <si>
    <t>Prog. Type</t>
  </si>
  <si>
    <t>F2 Placement 1: Intrepid Code</t>
  </si>
  <si>
    <t>F2 Placement 1: Employer/Trust</t>
  </si>
  <si>
    <t>F2 Placement 1: Specialty</t>
  </si>
  <si>
    <t>F2 Placement 1: Sub-Specialty</t>
  </si>
  <si>
    <t>F2 Placement 2: Intrepid Code</t>
  </si>
  <si>
    <t>F2 Placement 2: Employer/Trust</t>
  </si>
  <si>
    <t>F2 Placement 2: Sub-Specialty</t>
  </si>
  <si>
    <t>F2 Placement 3: Intrepid Code</t>
  </si>
  <si>
    <t>F2 Placement 3: Employer/Trust</t>
  </si>
  <si>
    <t>F2 Placement 3: Sub-Specialty</t>
  </si>
  <si>
    <t>SFP</t>
  </si>
  <si>
    <t>The Grange University Hospital / Royal Gwent Hospital</t>
  </si>
  <si>
    <t>General Practice</t>
  </si>
  <si>
    <t>Dr Martin Edwards</t>
  </si>
  <si>
    <t>Dr Graeme Lilley</t>
  </si>
  <si>
    <t>Dr Katherine Barnes</t>
  </si>
  <si>
    <t>Mr Mahmoud Shafii</t>
  </si>
  <si>
    <t>Dr Dafydd Bowen</t>
  </si>
  <si>
    <t>Dr Gareth Roberts</t>
  </si>
  <si>
    <t>Dr Ian Rees</t>
  </si>
  <si>
    <t>Dr Akhila Mallipedhi</t>
  </si>
  <si>
    <t>Dr Saran Nicholas</t>
  </si>
  <si>
    <t>Dr Stamatios Zouras</t>
  </si>
  <si>
    <t>Dr Eiry Edmunds</t>
  </si>
  <si>
    <t>Mr Ken Harries</t>
  </si>
  <si>
    <t>Dr Pagadala Sridhar</t>
  </si>
  <si>
    <t>Mr Antony Howarth</t>
  </si>
  <si>
    <t>Dr Abhaya Gupta</t>
  </si>
  <si>
    <t>Dr Kevin Joseph</t>
  </si>
  <si>
    <t>Mr Samy Mohamed</t>
  </si>
  <si>
    <t>Mr Tarig Abdelrahman</t>
  </si>
  <si>
    <t>Mr Ian Williams</t>
  </si>
  <si>
    <t>Dr Tom Hughes</t>
  </si>
  <si>
    <t>Dr Cherry Shute</t>
  </si>
  <si>
    <t>Dr Sarah Lewis</t>
  </si>
  <si>
    <t>Dr Khalid Khan</t>
  </si>
  <si>
    <t>Dr Artur Abelian</t>
  </si>
  <si>
    <t>Dr Brian Jenkins</t>
  </si>
  <si>
    <t>Dr Mateusz Szmidt</t>
  </si>
  <si>
    <t>Mr Xavier Escofet</t>
  </si>
  <si>
    <t>Dr Rhiannon Talbot</t>
  </si>
  <si>
    <t>Mr Anil Lala</t>
  </si>
  <si>
    <t>Dr Samit Purkayastha</t>
  </si>
  <si>
    <t>Dr Ann Benton</t>
  </si>
  <si>
    <t>Dr Gareth Richards</t>
  </si>
  <si>
    <t>Dr Philip Lloyd</t>
  </si>
  <si>
    <t>Dr Selena Harris</t>
  </si>
  <si>
    <t>Dr Simon Dobson</t>
  </si>
  <si>
    <t>Dr Sanchia Osborn</t>
  </si>
  <si>
    <t>Dr Senthil Kumar Subbarayan</t>
  </si>
  <si>
    <t>Dr Karen Brown</t>
  </si>
  <si>
    <t>Dr Nicola Drake</t>
  </si>
  <si>
    <t>Dr Indrajit Chattopadhyay</t>
  </si>
  <si>
    <t>Mr Simone Sebastiani</t>
  </si>
  <si>
    <t>Dr Christopher Hodcroft</t>
  </si>
  <si>
    <t>Glangwili General Hospital / Local Clinics</t>
  </si>
  <si>
    <t>Dr Leanne Griffin</t>
  </si>
  <si>
    <t>Mr David O'Reilly</t>
  </si>
  <si>
    <t>Dr Clement Lai</t>
  </si>
  <si>
    <t>Dr Aram Baghomian</t>
  </si>
  <si>
    <t>Mr Richard Anthony</t>
  </si>
  <si>
    <t>Paediatric Surgery</t>
  </si>
  <si>
    <t>Specialty to be confirmed</t>
  </si>
  <si>
    <t>Dr Jonathan Fisher-Black</t>
  </si>
  <si>
    <t>Clinical Radiology</t>
  </si>
  <si>
    <t>Marie Curie Hospice</t>
  </si>
  <si>
    <t>Dr Hannah Osborn</t>
  </si>
  <si>
    <t>Crane Medical Centre</t>
  </si>
  <si>
    <t>TBC</t>
  </si>
  <si>
    <t>Roseneath Medical Practice</t>
  </si>
  <si>
    <t>Gwalchmai Surgery</t>
  </si>
  <si>
    <t>Felinheli &amp; Porthaethwy Surgery</t>
  </si>
  <si>
    <t>Histopathology</t>
  </si>
  <si>
    <t>Medical Microbiology</t>
  </si>
  <si>
    <t>Gaer Medical Centre</t>
  </si>
  <si>
    <t>Llanfair Surgery</t>
  </si>
  <si>
    <t>Meddygfa Teilo</t>
  </si>
  <si>
    <t>Meddygfa Hafan Iechyd</t>
  </si>
  <si>
    <t>Canolfan Feddygol Yr Hen</t>
  </si>
  <si>
    <t>Penygraig Surgery</t>
  </si>
  <si>
    <t>Pontnewydd Medical Centre</t>
  </si>
  <si>
    <t>Bryn Darland Surgery</t>
  </si>
  <si>
    <t>Chirk Surgery</t>
  </si>
  <si>
    <t>The Grove Medical Centre</t>
  </si>
  <si>
    <t>Pengorof Surgery</t>
  </si>
  <si>
    <t>Gower Medical Practice</t>
  </si>
  <si>
    <t>Dinas Powys Medical Centre</t>
  </si>
  <si>
    <t>Roath House Surgery</t>
  </si>
  <si>
    <t>The New Surgery</t>
  </si>
  <si>
    <t>Woodlands Surgery</t>
  </si>
  <si>
    <t>Clarence Medical Centre</t>
  </si>
  <si>
    <t>General Practice (SDEC)</t>
  </si>
  <si>
    <t>Cardiff Royal Infirmary</t>
  </si>
  <si>
    <t>Cwm Calon Surgery</t>
  </si>
  <si>
    <t>The Rugby Surgery</t>
  </si>
  <si>
    <t>Royal Gwent Hospital / Nevill Hall Hospital</t>
  </si>
  <si>
    <t>Public Health Medicine</t>
  </si>
  <si>
    <t>Bron Meirion</t>
  </si>
  <si>
    <t>Taliesin Surgery</t>
  </si>
  <si>
    <t>Borth Surgery</t>
  </si>
  <si>
    <t>Llwynhendy Health Centre</t>
  </si>
  <si>
    <t>Meddygfa Tywyn Bach</t>
  </si>
  <si>
    <t>Neurology</t>
  </si>
  <si>
    <t>Abertawe Medical Partnership</t>
  </si>
  <si>
    <t>Uplands &amp; Mumbles Surgery</t>
  </si>
  <si>
    <t>FP</t>
  </si>
  <si>
    <t>Prince Philip Hospital (Glangwili General Hospital on call)</t>
  </si>
  <si>
    <t>Prince Philip Hospital / Glangwili General Hospital</t>
  </si>
  <si>
    <t>University Hospital Llandough (University Hospital of Wales on call)</t>
  </si>
  <si>
    <t>University Hospital of Wales (University Hospital Llandough on call)</t>
  </si>
  <si>
    <t>Neath Port Talbot Hospital / Local Clinics</t>
  </si>
  <si>
    <t>The Grange University Hospital / The Hospice of the Valleys</t>
  </si>
  <si>
    <t>Site to be confirmed</t>
  </si>
  <si>
    <t>Hepato-Pancreatico-Biliary Surgery</t>
  </si>
  <si>
    <t>Adult Cystic Fibrosis</t>
  </si>
  <si>
    <t>Critical Care</t>
  </si>
  <si>
    <t>Medical Assessment Unit</t>
  </si>
  <si>
    <t>Minor Injury Unit</t>
  </si>
  <si>
    <t>Orthogeriatrics</t>
  </si>
  <si>
    <t>National Imaging Academy Wales</t>
  </si>
  <si>
    <t>Velindre Cancer Centre</t>
  </si>
  <si>
    <t>The Quay Surgery</t>
  </si>
  <si>
    <t>Park Surgery / St Johns Medical Practice</t>
  </si>
  <si>
    <t>Ystwyth Medical Group</t>
  </si>
  <si>
    <t>Morriston Hospital / Tŷ Olwen Hospice</t>
  </si>
  <si>
    <t>WAL/W021/024/F2/001</t>
  </si>
  <si>
    <t>WAL/W92039/800/F2/002</t>
  </si>
  <si>
    <t>WAL/W021/012/F2/002</t>
  </si>
  <si>
    <t>Mr Mostafa Elabbadi</t>
  </si>
  <si>
    <t>Dr Mohammad Imam</t>
  </si>
  <si>
    <t>Dr Elin Jones</t>
  </si>
  <si>
    <t>WAL/W021/030/F2/002</t>
  </si>
  <si>
    <t>WAL/W021/012/F2/001</t>
  </si>
  <si>
    <t>WAL/W021/024/F2/002</t>
  </si>
  <si>
    <t>Dr Alwyn Jones</t>
  </si>
  <si>
    <t>Mr Taha Mir</t>
  </si>
  <si>
    <t>WAL/W021/021/F2/002</t>
  </si>
  <si>
    <t>WAL/W92025/800/F2/001</t>
  </si>
  <si>
    <t>WAL/W021/007/F2/001</t>
  </si>
  <si>
    <t>Dr Gail Davies</t>
  </si>
  <si>
    <t>WAL/W92024/800/F2/001</t>
  </si>
  <si>
    <t>WAL/W021/024/F2/003</t>
  </si>
  <si>
    <t>WAL/W021/001/F2/003</t>
  </si>
  <si>
    <t>Padarn Surgery</t>
  </si>
  <si>
    <t>Dr Priti Kushwah</t>
  </si>
  <si>
    <t>Mr Sanjay Sonanis</t>
  </si>
  <si>
    <t>Dr Ramesh Khojushrestha</t>
  </si>
  <si>
    <t>Dr Mark Narain</t>
  </si>
  <si>
    <t>WAL/W021/021/F2/003</t>
  </si>
  <si>
    <t>WAL/W021/030/F2/001</t>
  </si>
  <si>
    <t>WAL/W021/018/F2/002</t>
  </si>
  <si>
    <t>WAL/W021/021/F2/004</t>
  </si>
  <si>
    <t>WAL/W021/002/F2/001</t>
  </si>
  <si>
    <t>WAL/W021/030/F2/005</t>
  </si>
  <si>
    <t>Dr Kausik Khan</t>
  </si>
  <si>
    <t>Lower Gastro-intenstinal Surgery</t>
  </si>
  <si>
    <t>Dr Angelika Plakantonaki</t>
  </si>
  <si>
    <t>Dr Kirstie Truman</t>
  </si>
  <si>
    <t>Dr Rajesh Peter</t>
  </si>
  <si>
    <t>Dr Hamdi Sati</t>
  </si>
  <si>
    <t>Dr Stephen Greenfield</t>
  </si>
  <si>
    <t>Sketty &amp; Killay Surgeries</t>
  </si>
  <si>
    <t>Dr Richard Gibby</t>
  </si>
  <si>
    <t>Dr Gareth Thomas</t>
  </si>
  <si>
    <t>Mr Conor Marnane</t>
  </si>
  <si>
    <t>Mr Brian Burgess</t>
  </si>
  <si>
    <t>Dr Gnanavel Muthukkumaar</t>
  </si>
  <si>
    <t>Dr Elizabeth Davies</t>
  </si>
  <si>
    <t>Dr Moustafa Elkhatieb</t>
  </si>
  <si>
    <t>Dr Kathir Yoganathan</t>
  </si>
  <si>
    <t>Dr Kais Mustafa</t>
  </si>
  <si>
    <t>Briton Ferry Health Centre</t>
  </si>
  <si>
    <t>Dr Heather Wilkes</t>
  </si>
  <si>
    <t>Brynhyfryd Medical Centre</t>
  </si>
  <si>
    <t>Genito-Urinary Medicine</t>
  </si>
  <si>
    <t>Dr Louise-Emma Shaw</t>
  </si>
  <si>
    <t>Mr Neil Price</t>
  </si>
  <si>
    <t>Dr Sounder Perumal</t>
  </si>
  <si>
    <t>Dr Tal Anjum</t>
  </si>
  <si>
    <t>Mr Jeremy Yarrow</t>
  </si>
  <si>
    <t>Mr Richard Egan</t>
  </si>
  <si>
    <t>Dr Anthony Williams</t>
  </si>
  <si>
    <t>Dr Howard Allen</t>
  </si>
  <si>
    <t>Dr Kath Rowley</t>
  </si>
  <si>
    <t>Dr Praveen Pathmanaban</t>
  </si>
  <si>
    <t>Mr Mark Davies</t>
  </si>
  <si>
    <t>Cardio-thoracic Surgery</t>
  </si>
  <si>
    <t>Mr Saeed Ashraf</t>
  </si>
  <si>
    <t>Dr Sue West-Jones</t>
  </si>
  <si>
    <t>Dr Angharad Marks</t>
  </si>
  <si>
    <t>WAL/W086/012/F2/002</t>
  </si>
  <si>
    <t>WAL/W084/001/F2/003</t>
  </si>
  <si>
    <t>WAL/W98016/800/F2/002</t>
  </si>
  <si>
    <t>WAL/W086/001/F2/006</t>
  </si>
  <si>
    <t>WAL/W086/073/F2/002</t>
  </si>
  <si>
    <t>WAL/W086/800/F2/001</t>
  </si>
  <si>
    <t>F2 SFP/LIFT Intrepid Code</t>
  </si>
  <si>
    <t>F2 SFP/LIFT: Trust</t>
  </si>
  <si>
    <t>F2 SFP/LIFT: Site</t>
  </si>
  <si>
    <t>F2 SFP/LIFT: Supervisor</t>
  </si>
  <si>
    <t>WAL/W98021/800/F2/001</t>
  </si>
  <si>
    <t>WAL/W082/002/F2/001</t>
  </si>
  <si>
    <t>WAL/W082/023/F2/001</t>
  </si>
  <si>
    <t>WAL/W082/030/F2/005</t>
  </si>
  <si>
    <t>WAL/W084/052/F2/001</t>
  </si>
  <si>
    <t>WAL/W082/001/F2/001</t>
  </si>
  <si>
    <t>WAL/W084/001/F2/001</t>
  </si>
  <si>
    <t>WAL/W082/002/F2/002</t>
  </si>
  <si>
    <t>WAL/W086/001/F2/005</t>
  </si>
  <si>
    <t>WAL/W082/030/F2/004</t>
  </si>
  <si>
    <t>WAL/W98040/800/F2/002</t>
  </si>
  <si>
    <t>WAL/W082/024/F2/001</t>
  </si>
  <si>
    <t>WAL/W98004/800/F2/001</t>
  </si>
  <si>
    <t>WAL/W086/040/F2/001</t>
  </si>
  <si>
    <t>WAL/W082/024/F2/002</t>
  </si>
  <si>
    <t>WAL/W082/030/F2/006</t>
  </si>
  <si>
    <t>WAL/W086/073/F2/001</t>
  </si>
  <si>
    <t>WAL/W082/001/F2/002</t>
  </si>
  <si>
    <t>WAL/W082/028/F2/003</t>
  </si>
  <si>
    <t>WAL/W082/021/F2/001</t>
  </si>
  <si>
    <t>WAL/W082/094/F2/001</t>
  </si>
  <si>
    <t>WAL/W082/030/F2/003</t>
  </si>
  <si>
    <t>WAL/W086/012/F2/004</t>
  </si>
  <si>
    <t>WAL/W086/001/F2/007</t>
  </si>
  <si>
    <t>WAL/W082/021/F2/002</t>
  </si>
  <si>
    <t>WAL/W082/029/F2/002</t>
  </si>
  <si>
    <t>WAL/W082/030/F2/002</t>
  </si>
  <si>
    <t>WAL/W082/028/F2/002</t>
  </si>
  <si>
    <t>WAL/W082/029/F2/001</t>
  </si>
  <si>
    <t>WAL/W082/030/F2/001</t>
  </si>
  <si>
    <t>WAL/W082/030/F2/007</t>
  </si>
  <si>
    <t>WAL/W082/028/F2/004</t>
  </si>
  <si>
    <t>WAL/W082/015/F2/001</t>
  </si>
  <si>
    <t>F2/7A4/001a</t>
  </si>
  <si>
    <t>F2/7A4/001b</t>
  </si>
  <si>
    <t>F2/7A4/001c</t>
  </si>
  <si>
    <t>F2/7A4/002a</t>
  </si>
  <si>
    <t>F2/7A4/002b</t>
  </si>
  <si>
    <t>F2/7A4/002c</t>
  </si>
  <si>
    <t>F2/7A4/003a</t>
  </si>
  <si>
    <t>F2/7A4/003b</t>
  </si>
  <si>
    <t>F2/7A4/003c</t>
  </si>
  <si>
    <t>F2/7A4/004a</t>
  </si>
  <si>
    <t>F2/7A4/004b</t>
  </si>
  <si>
    <t>F2/7A4/004c</t>
  </si>
  <si>
    <t>F2/7A4/005a</t>
  </si>
  <si>
    <t>F2/7A4/005b</t>
  </si>
  <si>
    <t>F2/7A4/005c</t>
  </si>
  <si>
    <t>F2/7A4/006a</t>
  </si>
  <si>
    <t>F2/7A4/006b</t>
  </si>
  <si>
    <t>F2/7A4/006c</t>
  </si>
  <si>
    <t>F2/7A4/007a</t>
  </si>
  <si>
    <t>F2/7A4/007b</t>
  </si>
  <si>
    <t>F2/7A4/007c</t>
  </si>
  <si>
    <t>F2/7A4/008a</t>
  </si>
  <si>
    <t>F2/7A4/008b</t>
  </si>
  <si>
    <t>F2/7A4/008c</t>
  </si>
  <si>
    <t>F2/7A4/009a</t>
  </si>
  <si>
    <t>F2/7A4/009b</t>
  </si>
  <si>
    <t>F2/7A4/009c</t>
  </si>
  <si>
    <t>F2/7A4/010a</t>
  </si>
  <si>
    <t>F2/7A4/010b</t>
  </si>
  <si>
    <t>F2/7A4/010c</t>
  </si>
  <si>
    <t>F2/7A4/011a</t>
  </si>
  <si>
    <t>F2/7A4/011b</t>
  </si>
  <si>
    <t>F2/7A4/011c</t>
  </si>
  <si>
    <t>F2/7A4/012a</t>
  </si>
  <si>
    <t>F2/7A4/012b</t>
  </si>
  <si>
    <t>F2/7A4/012c</t>
  </si>
  <si>
    <t>F2/7A4/013a</t>
  </si>
  <si>
    <t>F2/7A4/013b</t>
  </si>
  <si>
    <t>F2/7A4/013c</t>
  </si>
  <si>
    <t>F2/7A4/014a</t>
  </si>
  <si>
    <t>F2/7A4/014b</t>
  </si>
  <si>
    <t>F2/7A4/014c</t>
  </si>
  <si>
    <t>F2/7A4/015a</t>
  </si>
  <si>
    <t>F2/7A4/015b</t>
  </si>
  <si>
    <t>F2/7A4/015c</t>
  </si>
  <si>
    <t>F2/7A4/016a</t>
  </si>
  <si>
    <t>F2/7A4/016b</t>
  </si>
  <si>
    <t>F2/7A4/016c</t>
  </si>
  <si>
    <t>F2/7A4/017a</t>
  </si>
  <si>
    <t>F2/7A4/017b</t>
  </si>
  <si>
    <t>F2/7A4/017c</t>
  </si>
  <si>
    <t>F2/7A4/018a</t>
  </si>
  <si>
    <t>F2/7A4/018b</t>
  </si>
  <si>
    <t>F2/7A4/018c</t>
  </si>
  <si>
    <t>F2/7A4/019a</t>
  </si>
  <si>
    <t>F2/7A4/019b</t>
  </si>
  <si>
    <t>F2/7A4/019c</t>
  </si>
  <si>
    <t>F2/7A4/020a</t>
  </si>
  <si>
    <t>F2/7A4/020b</t>
  </si>
  <si>
    <t>F2/7A4/020c</t>
  </si>
  <si>
    <t>F2/7A4/021a</t>
  </si>
  <si>
    <t>F2/7A4/021b</t>
  </si>
  <si>
    <t>F2/7A4/021c</t>
  </si>
  <si>
    <t>F2/7A6/022a</t>
  </si>
  <si>
    <t>F2/7A6/022b</t>
  </si>
  <si>
    <t>F2/7A6/022c</t>
  </si>
  <si>
    <t>F2/7A6/023a</t>
  </si>
  <si>
    <t>F2/7A6/023b</t>
  </si>
  <si>
    <t>F2/7A6/023c</t>
  </si>
  <si>
    <t>F2/7A6/024a</t>
  </si>
  <si>
    <t>F2/7A6/024b</t>
  </si>
  <si>
    <t>F2/7A6/024c</t>
  </si>
  <si>
    <t>F2/7A6/025a</t>
  </si>
  <si>
    <t>F2/7A6/025b</t>
  </si>
  <si>
    <t>F2/7A6/025c</t>
  </si>
  <si>
    <t>F2/7A6/026a</t>
  </si>
  <si>
    <t>F2/7A6/026b</t>
  </si>
  <si>
    <t>F2/7A6/026c</t>
  </si>
  <si>
    <t>F2/7A6/027a</t>
  </si>
  <si>
    <t>F2/7A6/027b</t>
  </si>
  <si>
    <t>F2/7A6/027c</t>
  </si>
  <si>
    <t>F2/7A6/028a</t>
  </si>
  <si>
    <t>F2/7A6/028b</t>
  </si>
  <si>
    <t>F2/7A6/028c</t>
  </si>
  <si>
    <t>F2/7A6/029a</t>
  </si>
  <si>
    <t>F2/7A6/029b</t>
  </si>
  <si>
    <t>F2/7A6/029c</t>
  </si>
  <si>
    <t>F2/7A6/030a</t>
  </si>
  <si>
    <t>F2/7A6/030b</t>
  </si>
  <si>
    <t>F2/7A6/030c</t>
  </si>
  <si>
    <t>F2/7A6/031a</t>
  </si>
  <si>
    <t>F2/7A6/031b</t>
  </si>
  <si>
    <t>F2/7A6/031c</t>
  </si>
  <si>
    <t>F2/7A6/032a</t>
  </si>
  <si>
    <t>F2/7A6/032b</t>
  </si>
  <si>
    <t>F2/7A6/032c</t>
  </si>
  <si>
    <t>F2/7A6/033a</t>
  </si>
  <si>
    <t>F2/7A6/033b</t>
  </si>
  <si>
    <t>F2/7A6/033c</t>
  </si>
  <si>
    <t>F2/7A6/034a</t>
  </si>
  <si>
    <t>F2/7A6/034b</t>
  </si>
  <si>
    <t>F2/7A6/034c</t>
  </si>
  <si>
    <t>F2/7A6/035a</t>
  </si>
  <si>
    <t>F2/7A6/035b</t>
  </si>
  <si>
    <t>F2/7A6/035c</t>
  </si>
  <si>
    <t>F2/7A6/036a</t>
  </si>
  <si>
    <t>F2/7A6/036b</t>
  </si>
  <si>
    <t>F2/7A6/036c</t>
  </si>
  <si>
    <t>F2/7A6/037a</t>
  </si>
  <si>
    <t>F2/7A6/037b</t>
  </si>
  <si>
    <t>F2/7A6/037c</t>
  </si>
  <si>
    <t>F2/7A5S/038a</t>
  </si>
  <si>
    <t>F2/7A5S/038b</t>
  </si>
  <si>
    <t>F2/7A5S/038c</t>
  </si>
  <si>
    <t>F2/7A5S/039a</t>
  </si>
  <si>
    <t>F2/7A5S/039b</t>
  </si>
  <si>
    <t>F2/7A5S/039c</t>
  </si>
  <si>
    <t>F2/7A5N-7A5S/040a</t>
  </si>
  <si>
    <t>F2/7A5N-7A5S/040b</t>
  </si>
  <si>
    <t>F2/7A5N-7A5S/040c</t>
  </si>
  <si>
    <t>F2/7A5N-7A5S/041a</t>
  </si>
  <si>
    <t>F2/7A5N-7A5S/041b</t>
  </si>
  <si>
    <t>F2/7A5N-7A5S/041c</t>
  </si>
  <si>
    <t>F2/7A5N-7A5S/042a</t>
  </si>
  <si>
    <t>F2/7A5N-7A5S/042b</t>
  </si>
  <si>
    <t>F2/7A5N-7A5S/042c</t>
  </si>
  <si>
    <t>F2/7A5W/043a</t>
  </si>
  <si>
    <t>F2/7A5W/043b</t>
  </si>
  <si>
    <t>F2/7A5W/043c</t>
  </si>
  <si>
    <t>F2/7A3/044a</t>
  </si>
  <si>
    <t>F2/7A3/044b</t>
  </si>
  <si>
    <t>F2/7A3/044c</t>
  </si>
  <si>
    <t>F2/7A5W/045a</t>
  </si>
  <si>
    <t>F2/7A5W/045b</t>
  </si>
  <si>
    <t>F2/7A5W/045c</t>
  </si>
  <si>
    <t>F2/7A5W/046a</t>
  </si>
  <si>
    <t>F2/7A5W/046b</t>
  </si>
  <si>
    <t>F2/7A5W/046c</t>
  </si>
  <si>
    <t>F2/7A5W/047a</t>
  </si>
  <si>
    <t>F2/7A5W/047b</t>
  </si>
  <si>
    <t>F2/7A5W/047c</t>
  </si>
  <si>
    <t>F2/7A5W/048a</t>
  </si>
  <si>
    <t>F2/7A5W/048b</t>
  </si>
  <si>
    <t>F2/7A5W/048c</t>
  </si>
  <si>
    <t>F2/7A5W/049a</t>
  </si>
  <si>
    <t>F2/7A5W/049b</t>
  </si>
  <si>
    <t>F2/7A5W/049c</t>
  </si>
  <si>
    <t>F2/7A5W/051a</t>
  </si>
  <si>
    <t>F2/7A5W/051b</t>
  </si>
  <si>
    <t>F2/7A5W/051c</t>
  </si>
  <si>
    <t>F2/7A5N/052a</t>
  </si>
  <si>
    <t>F2/7A5N/052b</t>
  </si>
  <si>
    <t>F2/7A5N/052c</t>
  </si>
  <si>
    <t>F2/7A5N/053a</t>
  </si>
  <si>
    <t>F2/7A5N/053b</t>
  </si>
  <si>
    <t>F2/7A5N/053c</t>
  </si>
  <si>
    <t>F2/7A5N/054a</t>
  </si>
  <si>
    <t>F2/7A5N/054b</t>
  </si>
  <si>
    <t>F2/7A5N/054c</t>
  </si>
  <si>
    <t>F2/7A5N-7A5S/055a</t>
  </si>
  <si>
    <t>F2/7A5N-7A5S/055b</t>
  </si>
  <si>
    <t>F2/7A5N-7A5S/055c</t>
  </si>
  <si>
    <t>F2/7A5N/056a</t>
  </si>
  <si>
    <t>F2/7A5N/056b</t>
  </si>
  <si>
    <t>F2/7A5N/056c</t>
  </si>
  <si>
    <t>F2/7A5N/057a</t>
  </si>
  <si>
    <t>F2/7A5N/057b</t>
  </si>
  <si>
    <t>F2/7A5N/057c</t>
  </si>
  <si>
    <t>F2/7A3/058a</t>
  </si>
  <si>
    <t>F2/7A3/058b</t>
  </si>
  <si>
    <t>F2/7A3/058c</t>
  </si>
  <si>
    <t>F2/7A3/059a</t>
  </si>
  <si>
    <t>F2/7A3/059b</t>
  </si>
  <si>
    <t>F2/7A3/059c</t>
  </si>
  <si>
    <t>F2/7A3/060a</t>
  </si>
  <si>
    <t>F2/7A3/060b</t>
  </si>
  <si>
    <t>F2/7A3/060c</t>
  </si>
  <si>
    <t>F2/7A3/061a</t>
  </si>
  <si>
    <t>F2/7A3/061b</t>
  </si>
  <si>
    <t>F2/7A3/061c</t>
  </si>
  <si>
    <t>F2/7A3/062a</t>
  </si>
  <si>
    <t>F2/7A3/062b</t>
  </si>
  <si>
    <t>F2/7A3/062c</t>
  </si>
  <si>
    <t>F2/7A3/063a</t>
  </si>
  <si>
    <t>F2/7A3/063b</t>
  </si>
  <si>
    <t>F2/7A3/063c</t>
  </si>
  <si>
    <t>F2/7A3/064a</t>
  </si>
  <si>
    <t>F2/7A3/064b</t>
  </si>
  <si>
    <t>F2/7A3/064c</t>
  </si>
  <si>
    <t>F2/7A3/065a</t>
  </si>
  <si>
    <t>F2/7A3/065b</t>
  </si>
  <si>
    <t>F2/7A3/065c</t>
  </si>
  <si>
    <t>F2/7A3/066a</t>
  </si>
  <si>
    <t>F2/7A3/066b</t>
  </si>
  <si>
    <t>F2/7A3/066c</t>
  </si>
  <si>
    <t>F2/7A3/067a</t>
  </si>
  <si>
    <t>F2/7A3/067b</t>
  </si>
  <si>
    <t>F2/7A3/067c</t>
  </si>
  <si>
    <t>F2/7A3/068a</t>
  </si>
  <si>
    <t>F2/7A3/068b</t>
  </si>
  <si>
    <t>F2/7A3/068c</t>
  </si>
  <si>
    <t>F2/7A2E/069a</t>
  </si>
  <si>
    <t>F2/7A2E/069b</t>
  </si>
  <si>
    <t>F2/7A2E/069c</t>
  </si>
  <si>
    <t>F2/7A2E/070a</t>
  </si>
  <si>
    <t>F2/7A2E/070b</t>
  </si>
  <si>
    <t>F2/7A2E/070c</t>
  </si>
  <si>
    <t>F2/7A2E/071a</t>
  </si>
  <si>
    <t>F2/7A2E/071b</t>
  </si>
  <si>
    <t>F2/7A2E/071c</t>
  </si>
  <si>
    <t>F2/7A2E/072a</t>
  </si>
  <si>
    <t>F2/7A2E/072b</t>
  </si>
  <si>
    <t>F2/7A2E/072c</t>
  </si>
  <si>
    <t>F2/7A2E/073a</t>
  </si>
  <si>
    <t>F2/7A2E/073b</t>
  </si>
  <si>
    <t>F2/7A2E/073c</t>
  </si>
  <si>
    <t>F2/7A2E/074a</t>
  </si>
  <si>
    <t>F2/7A2E/074b</t>
  </si>
  <si>
    <t>F2/7A2E/074c</t>
  </si>
  <si>
    <t>F2/7A2E/075a</t>
  </si>
  <si>
    <t>F2/7A2E/075b</t>
  </si>
  <si>
    <t>F2/7A2E/075c</t>
  </si>
  <si>
    <t>F2/7A2E/076a</t>
  </si>
  <si>
    <t>F2/7A2E/076b</t>
  </si>
  <si>
    <t>F2/7A2E/076c</t>
  </si>
  <si>
    <t>F2/7A2E/077a</t>
  </si>
  <si>
    <t>F2/7A2E/077b</t>
  </si>
  <si>
    <t>F2/7A2E/077c</t>
  </si>
  <si>
    <t>F2/7A2E/078a</t>
  </si>
  <si>
    <t>F2/7A2E/078b</t>
  </si>
  <si>
    <t>F2/7A2E/078c</t>
  </si>
  <si>
    <t>F2/7A2W-7A2E/079a</t>
  </si>
  <si>
    <t>F2/7A2W-7A2E/079b</t>
  </si>
  <si>
    <t>F2/7A2W-7A2E/079c</t>
  </si>
  <si>
    <t>F2/7A2W/080a</t>
  </si>
  <si>
    <t>F2/7A2W/080b</t>
  </si>
  <si>
    <t>F2/7A2W/080c</t>
  </si>
  <si>
    <t>F2/7A2W-7A2E/081a</t>
  </si>
  <si>
    <t>F2/7A2W-7A2E/081b</t>
  </si>
  <si>
    <t>F2/7A2W-7A2E/081c</t>
  </si>
  <si>
    <t>F2/7A2W/082a</t>
  </si>
  <si>
    <t>F2/7A2W/082b</t>
  </si>
  <si>
    <t>F2/7A2W/082c</t>
  </si>
  <si>
    <t>F2/7A2N/083a</t>
  </si>
  <si>
    <t>F2/7A2N/083b</t>
  </si>
  <si>
    <t>F2/7A2N/083c</t>
  </si>
  <si>
    <t>F2/7A2N/084a</t>
  </si>
  <si>
    <t>F2/7A2N/084b</t>
  </si>
  <si>
    <t>F2/7A2N/084c</t>
  </si>
  <si>
    <t>F2/7A2N/085a</t>
  </si>
  <si>
    <t>F2/7A2N/085b</t>
  </si>
  <si>
    <t>F2/7A2N/085c</t>
  </si>
  <si>
    <t>F2/7A2N/086a</t>
  </si>
  <si>
    <t>F2/7A2N/086b</t>
  </si>
  <si>
    <t>F2/7A2N/086c</t>
  </si>
  <si>
    <t>F2/7A2N/087a</t>
  </si>
  <si>
    <t>F2/7A2N/087b</t>
  </si>
  <si>
    <t>F2/7A2N/087c</t>
  </si>
  <si>
    <t>F2/7A1E/088a</t>
  </si>
  <si>
    <t>F2/7A1E/088b</t>
  </si>
  <si>
    <t>F2/7A1E/088c</t>
  </si>
  <si>
    <t>F2/7A1E/089a</t>
  </si>
  <si>
    <t>F2/7A1E/089b</t>
  </si>
  <si>
    <t>F2/7A1E/089c</t>
  </si>
  <si>
    <t>F2/7A1E/090a</t>
  </si>
  <si>
    <t>F2/7A1E/090b</t>
  </si>
  <si>
    <t>F2/7A1E/090c</t>
  </si>
  <si>
    <t>F2/7A1E/091a</t>
  </si>
  <si>
    <t>F2/7A1E/091b</t>
  </si>
  <si>
    <t>F2/7A1E/091c</t>
  </si>
  <si>
    <t>F2/7A1E/092a</t>
  </si>
  <si>
    <t>F2/7A1E/092b</t>
  </si>
  <si>
    <t>F2/7A1E/092c</t>
  </si>
  <si>
    <t>F2/7A1E/093a</t>
  </si>
  <si>
    <t>F2/7A1E/093b</t>
  </si>
  <si>
    <t>F2/7A1E/093c</t>
  </si>
  <si>
    <t>F2/7A1E/094a</t>
  </si>
  <si>
    <t>F2/7A1E/094b</t>
  </si>
  <si>
    <t>F2/7A1E/094c</t>
  </si>
  <si>
    <t>F2/7A1C/095a</t>
  </si>
  <si>
    <t>F2/7A1C/095b</t>
  </si>
  <si>
    <t>F2/7A1C/095c</t>
  </si>
  <si>
    <t>F2/7A1C/096a</t>
  </si>
  <si>
    <t>F2/7A1C/096b</t>
  </si>
  <si>
    <t>F2/7A1C/096c</t>
  </si>
  <si>
    <t>F2/7A1C/097a</t>
  </si>
  <si>
    <t>F2/7A1C/097b</t>
  </si>
  <si>
    <t>F2/7A1C/097c</t>
  </si>
  <si>
    <t>F2/7A1C/098a</t>
  </si>
  <si>
    <t>F2/7A1C/098b</t>
  </si>
  <si>
    <t>F2/7A1C/098c</t>
  </si>
  <si>
    <t>F2/7A1C/099a</t>
  </si>
  <si>
    <t>F2/7A1C/099b</t>
  </si>
  <si>
    <t>F2/7A1C/099c</t>
  </si>
  <si>
    <t>F2/7A1C/100a</t>
  </si>
  <si>
    <t>F2/7A1C/100b</t>
  </si>
  <si>
    <t>F2/7A1C/100c</t>
  </si>
  <si>
    <t>F2/7A1C/101a</t>
  </si>
  <si>
    <t>F2/7A1C/101b</t>
  </si>
  <si>
    <t>F2/7A1C/101c</t>
  </si>
  <si>
    <t>F2/7A1W/102a</t>
  </si>
  <si>
    <t>F2/7A1W/102b</t>
  </si>
  <si>
    <t>F2/7A1W/102c</t>
  </si>
  <si>
    <t>F2/7A1W/103a</t>
  </si>
  <si>
    <t>F2/7A1W/103b</t>
  </si>
  <si>
    <t>F2/7A1W/103c</t>
  </si>
  <si>
    <t>F2/7A1W/104a</t>
  </si>
  <si>
    <t>F2/7A1W/104b</t>
  </si>
  <si>
    <t>F2/7A1W/104c</t>
  </si>
  <si>
    <t>F2/7A1W/105a</t>
  </si>
  <si>
    <t>F2/7A1W/105b</t>
  </si>
  <si>
    <t>F2/7A1W/105c</t>
  </si>
  <si>
    <t>F2/7A1W/106a</t>
  </si>
  <si>
    <t>F2/7A1W/106b</t>
  </si>
  <si>
    <t>F2/7A1W/106c</t>
  </si>
  <si>
    <t>F2/7A1W/107a</t>
  </si>
  <si>
    <t>F2/7A1W/107b</t>
  </si>
  <si>
    <t>F2/7A1W/107c</t>
  </si>
  <si>
    <t>F2/7A5N-7A5S/108a</t>
  </si>
  <si>
    <t>F2/7A5N-7A5S/108b</t>
  </si>
  <si>
    <t>F2/7A5N-7A5S/108c</t>
  </si>
  <si>
    <t>F2/7A3/109a</t>
  </si>
  <si>
    <t>F2/7A3/109b</t>
  </si>
  <si>
    <t>F2/7A3/109c</t>
  </si>
  <si>
    <t>F2/7A4/110a</t>
  </si>
  <si>
    <t>F2/7A4/110b</t>
  </si>
  <si>
    <t>F2/7A4/110c</t>
  </si>
  <si>
    <t>F2/7A4/111a</t>
  </si>
  <si>
    <t>F2/7A4/111b</t>
  </si>
  <si>
    <t>F2/7A4/111c</t>
  </si>
  <si>
    <t>F2/7A1C/112a</t>
  </si>
  <si>
    <t>F2/7A1C/112b</t>
  </si>
  <si>
    <t>F2/7A1C/112c</t>
  </si>
  <si>
    <t>F2/7A1W/113a</t>
  </si>
  <si>
    <t>F2/7A1W/113b</t>
  </si>
  <si>
    <t>F2/7A1W/113c</t>
  </si>
  <si>
    <t>F2/7A1W/114a</t>
  </si>
  <si>
    <t>F2/7A1W/114b</t>
  </si>
  <si>
    <t>F2/7A1W/114c</t>
  </si>
  <si>
    <t>F2/7A4/115a</t>
  </si>
  <si>
    <t>F2/7A4/115b</t>
  </si>
  <si>
    <t>F2/7A4/115c</t>
  </si>
  <si>
    <t>F2/7A2W/116a</t>
  </si>
  <si>
    <t>F2/7A2W/116b</t>
  </si>
  <si>
    <t>F2/7A2W/116c</t>
  </si>
  <si>
    <t>F2/7A6/117a</t>
  </si>
  <si>
    <t>F2/7A6/117b</t>
  </si>
  <si>
    <t>F2/7A6/117c</t>
  </si>
  <si>
    <t>F2/7A1W/118a</t>
  </si>
  <si>
    <t>F2/7A1W/118b</t>
  </si>
  <si>
    <t>F2/7A1W/118c</t>
  </si>
  <si>
    <t>F2/7A1E/119a</t>
  </si>
  <si>
    <t>F2/7A1E/119b</t>
  </si>
  <si>
    <t>F2/7A1E/119c</t>
  </si>
  <si>
    <t>F2/7A1C/120a</t>
  </si>
  <si>
    <t>F2/7A1C/120b</t>
  </si>
  <si>
    <t>F2/7A1C/120c</t>
  </si>
  <si>
    <t>F2/7A2N/121a</t>
  </si>
  <si>
    <t>F2/7A2N/121b</t>
  </si>
  <si>
    <t>F2/7A2N/121c</t>
  </si>
  <si>
    <t>F2/7A2W/122a</t>
  </si>
  <si>
    <t>F2/7A2W/122b</t>
  </si>
  <si>
    <t>F2/7A2W/122c</t>
  </si>
  <si>
    <t>F2/7A2E/123a</t>
  </si>
  <si>
    <t>F2/7A2E/123b</t>
  </si>
  <si>
    <t>F2/7A2E/123c</t>
  </si>
  <si>
    <t>F2/7A2E/124a</t>
  </si>
  <si>
    <t>F2/7A2E/124b</t>
  </si>
  <si>
    <t>F2/7A2E/124c</t>
  </si>
  <si>
    <t>Dr Krishna Murthy Nakirikanti</t>
  </si>
  <si>
    <t>Dr Richard Wheeler</t>
  </si>
  <si>
    <t>Dr Katie Pink</t>
  </si>
  <si>
    <t>Dr James Dunn</t>
  </si>
  <si>
    <t>Dr Jeff Turner</t>
  </si>
  <si>
    <t>Dr Swaroop Shanbhag</t>
  </si>
  <si>
    <t>Mr Anthony Griffiths</t>
  </si>
  <si>
    <t>Dr James Coulson</t>
  </si>
  <si>
    <t>Dr Victoria Cole</t>
  </si>
  <si>
    <t>Dr Mat Davies</t>
  </si>
  <si>
    <t>Prof Zaheer Yousef</t>
  </si>
  <si>
    <t>Dr Amlan Bhattacharya</t>
  </si>
  <si>
    <t>Mr Robert Howells</t>
  </si>
  <si>
    <t>Dr Preeti Gupta</t>
  </si>
  <si>
    <t>Dr Andrea Lowman</t>
  </si>
  <si>
    <t>Dr Tanvir Ahmed</t>
  </si>
  <si>
    <t>Dr Sarah Voisey</t>
  </si>
  <si>
    <t>Dr Anna Darbhamulla</t>
  </si>
  <si>
    <t>Dr Nia John</t>
  </si>
  <si>
    <t>Mr Benjamin Stew</t>
  </si>
  <si>
    <t>Mr Alun John</t>
  </si>
  <si>
    <t xml:space="preserve">Dr Munawar Al-Mudhaffar </t>
  </si>
  <si>
    <t>Mr Michael Stechman</t>
  </si>
  <si>
    <t>Dr Helen Davies</t>
  </si>
  <si>
    <t>Dr Bethan Nicholas</t>
  </si>
  <si>
    <t>Mr Stephen Jones</t>
  </si>
  <si>
    <t>Dr Vinay Eligar</t>
  </si>
  <si>
    <t>Dr Munawar Al-Mudhaffar</t>
  </si>
  <si>
    <t>Dr Johann Te Water Naude</t>
  </si>
  <si>
    <t>Dr Jeff Morgan</t>
  </si>
  <si>
    <t>Ms Rachel Hargest</t>
  </si>
  <si>
    <t>Dr Roger Morris</t>
  </si>
  <si>
    <t>Dr Anju Sinha</t>
  </si>
  <si>
    <t>Miss Susan Hill</t>
  </si>
  <si>
    <t>Dr Isabella Jurewicz</t>
  </si>
  <si>
    <t>Mr Sanjeev Agarwal</t>
  </si>
  <si>
    <t>Dr Deepali Mahajan</t>
  </si>
  <si>
    <t>Dr Jonathan Kell</t>
  </si>
  <si>
    <t>Mr Tom Combellack</t>
  </si>
  <si>
    <t>Dr Ruwani Katugampola</t>
  </si>
  <si>
    <t>Dr Nav Masani</t>
  </si>
  <si>
    <t>Mr James Horwood</t>
  </si>
  <si>
    <t>Mr Huw Davies</t>
  </si>
  <si>
    <t>Dr Anna de Lloyd</t>
  </si>
  <si>
    <t>Mr Shibendra Datta</t>
  </si>
  <si>
    <t>Miss Tamsin Wilkinson</t>
  </si>
  <si>
    <t>Mr Michael Davies</t>
  </si>
  <si>
    <t>Mr Timothy Matthews</t>
  </si>
  <si>
    <t>Miss Eleri Davies</t>
  </si>
  <si>
    <t>Ms Anna Denereaz</t>
  </si>
  <si>
    <t>Dr Haris Saleem</t>
  </si>
  <si>
    <t>Dr Lynne Sutton</t>
  </si>
  <si>
    <t>Dr Sanjeev Vasishta</t>
  </si>
  <si>
    <t>Miss Nicola Vannet</t>
  </si>
  <si>
    <t>Mr Nirmal James</t>
  </si>
  <si>
    <t>Dr Chandrashekaraiah Somashekar</t>
  </si>
  <si>
    <t>Dr Rachel Bebb</t>
  </si>
  <si>
    <t>Dr Zahid Subhan</t>
  </si>
  <si>
    <t>Mr Naresh Thirumalai</t>
  </si>
  <si>
    <t>Dr Tom Moses</t>
  </si>
  <si>
    <t>Dr Chris Jenkins</t>
  </si>
  <si>
    <t>Dr Inderpal Singh</t>
  </si>
  <si>
    <t>Dr Owain Chandler</t>
  </si>
  <si>
    <t>Mr Yogesh Nathdwarawala</t>
  </si>
  <si>
    <t>Mr Mark Lewis</t>
  </si>
  <si>
    <t>Dr Jonathan Curry</t>
  </si>
  <si>
    <t>Mrs Nida Afshan</t>
  </si>
  <si>
    <t>Dr Ceri Spencer</t>
  </si>
  <si>
    <t>Mr Daniel Parfitt</t>
  </si>
  <si>
    <t>Dr Maryam Afzal</t>
  </si>
  <si>
    <t>Mr Adam Carter</t>
  </si>
  <si>
    <t>Miss Julia Addams-Williams</t>
  </si>
  <si>
    <t>Dr Michael Jose</t>
  </si>
  <si>
    <t>Mr Jim Wilson</t>
  </si>
  <si>
    <t>Mr Shaukat Majid</t>
  </si>
  <si>
    <t>Dr Lionel Peter</t>
  </si>
  <si>
    <t>Mr Mark Kemp</t>
  </si>
  <si>
    <t>Miss Stella Roushias</t>
  </si>
  <si>
    <t>Dr Murali Hegde</t>
  </si>
  <si>
    <t>Dr Soha El Behery</t>
  </si>
  <si>
    <t>Prof Nadin Haboubi</t>
  </si>
  <si>
    <t>Dr Ryan Hobbs</t>
  </si>
  <si>
    <t>Mr Russell Walker</t>
  </si>
  <si>
    <t>Mr Phil Holland</t>
  </si>
  <si>
    <t>Dr Sally Jones</t>
  </si>
  <si>
    <t>Dr Amy Owen</t>
  </si>
  <si>
    <t>Dr Shridhar Aithal</t>
  </si>
  <si>
    <t>Mr Keshav Swarnkar</t>
  </si>
  <si>
    <t>Dr Shawmendra Bundhoo</t>
  </si>
  <si>
    <t>Dr Sharan Ramakrishna</t>
  </si>
  <si>
    <t>Dr Anna Phelps</t>
  </si>
  <si>
    <t>Dr Jonathan Finnegan</t>
  </si>
  <si>
    <t>Mr Samuel Fishpool</t>
  </si>
  <si>
    <t>Dr Simon Bagguley</t>
  </si>
  <si>
    <t>Dr James Bolt</t>
  </si>
  <si>
    <t>Mr Ankur Das</t>
  </si>
  <si>
    <t>Dr Anna Auchterlonie</t>
  </si>
  <si>
    <t>Mr Mohamed Elnasherty</t>
  </si>
  <si>
    <t>Mr Huw Williams</t>
  </si>
  <si>
    <t>Dr Iyad Al-Muzaffar</t>
  </si>
  <si>
    <t>Dr Neil Thomas</t>
  </si>
  <si>
    <t>Dr Hanadi Ezmigna</t>
  </si>
  <si>
    <t>Dr Richard Skevington</t>
  </si>
  <si>
    <t>Dr Jacqueline Woolley</t>
  </si>
  <si>
    <t>Dr Torsten Hildebrandt</t>
  </si>
  <si>
    <t>Dr Jan Kletta</t>
  </si>
  <si>
    <t>Dr Gary Constable</t>
  </si>
  <si>
    <t>Dr Laura Gush</t>
  </si>
  <si>
    <t>Dr Harish Bhat</t>
  </si>
  <si>
    <t>Dr Zareena Jedaar</t>
  </si>
  <si>
    <t>Dr John Hounsell</t>
  </si>
  <si>
    <t>Dr Lawrence Cozma</t>
  </si>
  <si>
    <t>Dr Clare Turner</t>
  </si>
  <si>
    <t>Prof Lavinia Margarit</t>
  </si>
  <si>
    <t>Dr Aaron Wong</t>
  </si>
  <si>
    <t>Dr Pravir Prasad</t>
  </si>
  <si>
    <t>Dr Shehnoor Tarique</t>
  </si>
  <si>
    <t>Dr Omotakin Omolokun</t>
  </si>
  <si>
    <t>Dr Louise Margaret Katy Walters</t>
  </si>
  <si>
    <t>Dr John Powell</t>
  </si>
  <si>
    <t>Miss Miriam Day</t>
  </si>
  <si>
    <t>Dr Ella Harrison-Hansley</t>
  </si>
  <si>
    <t>Mr Anton Joseph</t>
  </si>
  <si>
    <t>Dr Bethan Rachel Thomas</t>
  </si>
  <si>
    <t>Mr Mohamed Elnasharty</t>
  </si>
  <si>
    <t>Dr Mohamed Hassan</t>
  </si>
  <si>
    <t>Mr Kyriakos Karras</t>
  </si>
  <si>
    <t>Dr Onyebuchi Okosieme</t>
  </si>
  <si>
    <t>Mr Ujjal Choudhuri</t>
  </si>
  <si>
    <t>Dr Elena Town</t>
  </si>
  <si>
    <t>Mr Nigel Waghorne</t>
  </si>
  <si>
    <t>Dr Jitka Housova</t>
  </si>
  <si>
    <t>Dr Bridget Gwynne</t>
  </si>
  <si>
    <t>Dr Islam Abdelrahman</t>
  </si>
  <si>
    <t>Dr Atheer Abdulameer</t>
  </si>
  <si>
    <t>Dr Helen Fielding</t>
  </si>
  <si>
    <t>Mr Robert Yate</t>
  </si>
  <si>
    <t>Mr Owain Ennis</t>
  </si>
  <si>
    <t>Dr Rachel Devonald</t>
  </si>
  <si>
    <t>Mr Jegadish Mathias</t>
  </si>
  <si>
    <t>Mr Mohammed Yaqoob</t>
  </si>
  <si>
    <t>Dr Ben Aubrey</t>
  </si>
  <si>
    <t>Dr Sarah Davidson</t>
  </si>
  <si>
    <t>Dr Swe Lynn</t>
  </si>
  <si>
    <t>Dr Jennifer Randall</t>
  </si>
  <si>
    <t>Dr Samit Purkayathsa</t>
  </si>
  <si>
    <t>Dr Sumant Kundu</t>
  </si>
  <si>
    <t>Dr Ben Thomas</t>
  </si>
  <si>
    <t>Dr Chethan Padmanabhaiah</t>
  </si>
  <si>
    <t>Mr Raminder Singh</t>
  </si>
  <si>
    <t>Mr Sujeeva Fernando</t>
  </si>
  <si>
    <t>Mr Arvind Arya</t>
  </si>
  <si>
    <t>Mr Andrew Baker</t>
  </si>
  <si>
    <t>Dr Rajvinder Sambhi</t>
  </si>
  <si>
    <t>Mr Nikhil Kaushik</t>
  </si>
  <si>
    <t xml:space="preserve">Dr Stephen Kelly </t>
  </si>
  <si>
    <t>Dr Joel Cameron Abbott</t>
  </si>
  <si>
    <t>Dr Jim McGuigan</t>
  </si>
  <si>
    <t>Dr Lucie Klenka</t>
  </si>
  <si>
    <t>Dr Sam Abraham</t>
  </si>
  <si>
    <t>Mr Christian Seipp</t>
  </si>
  <si>
    <t>Mr Andrew McMurtrie</t>
  </si>
  <si>
    <t>Dr Gwyn Carney</t>
  </si>
  <si>
    <t>Dr Walee Sayed</t>
  </si>
  <si>
    <t>Dr Aradhana Ingley</t>
  </si>
  <si>
    <t>Dr Gordon Black</t>
  </si>
  <si>
    <t>Mr Richard Morgan</t>
  </si>
  <si>
    <t>Dr Jennifer Dinsdale</t>
  </si>
  <si>
    <t>Mr Amir Hanna</t>
  </si>
  <si>
    <t>Dr Kate Davies</t>
  </si>
  <si>
    <t>Dr Krishnamurthy Narayanaswamy Ganeshram</t>
  </si>
  <si>
    <t>Mr Farhan Alvi</t>
  </si>
  <si>
    <t>Mr Sheik Rehman</t>
  </si>
  <si>
    <t>Dr Robin Poyner</t>
  </si>
  <si>
    <t>Dr Gayatri Sreemantula</t>
  </si>
  <si>
    <t>Dr Thomas O'Driscoll</t>
  </si>
  <si>
    <t>Dr Sanghamitra Chakrabarti</t>
  </si>
  <si>
    <t>Dr Matthew Sandman</t>
  </si>
  <si>
    <t>Dr Rachel Waas</t>
  </si>
  <si>
    <t>Dr Stuart Porter</t>
  </si>
  <si>
    <t>Dr Rob Perry</t>
  </si>
  <si>
    <t>Dr Stephan Clements</t>
  </si>
  <si>
    <t>Mr Nik Abdullah</t>
  </si>
  <si>
    <t>Dr Chris Thorpe</t>
  </si>
  <si>
    <t>Dr Erik Van Diepen</t>
  </si>
  <si>
    <t>Dr Anna Mullard</t>
  </si>
  <si>
    <t xml:space="preserve">Dr Gwenllian Jones </t>
  </si>
  <si>
    <t>Dr Christian Subbe</t>
  </si>
  <si>
    <t>Dr Nina Cakiroglu</t>
  </si>
  <si>
    <t>Dr Rebecca Cordingley</t>
  </si>
  <si>
    <t>Dr Geetha Mahindrakar</t>
  </si>
  <si>
    <t>Dr Louise Lomax</t>
  </si>
  <si>
    <t>Mr Stuart Griffin</t>
  </si>
  <si>
    <t>Dr Danika Rafferty</t>
  </si>
  <si>
    <t>Dr Bethan Jones</t>
  </si>
  <si>
    <t>Dr Nicholas Manville</t>
  </si>
  <si>
    <t>Dr Owen Seddon</t>
  </si>
  <si>
    <t>Dr Nick Stallard</t>
  </si>
  <si>
    <t>Dr Soma Meran</t>
  </si>
  <si>
    <t>Dr John Glen</t>
  </si>
  <si>
    <t>Dr Daniel Menzies</t>
  </si>
  <si>
    <t xml:space="preserve">Dr Rhiannon Talbot </t>
  </si>
  <si>
    <t>Dr Abdul Alejmi</t>
  </si>
  <si>
    <t>Dr Ushan Andrady</t>
  </si>
  <si>
    <t>Dr Damian McKeon</t>
  </si>
  <si>
    <t>Dr Helen Mitchell</t>
  </si>
  <si>
    <t>Dr William Barr</t>
  </si>
  <si>
    <t>Dr Rhys Bevan</t>
  </si>
  <si>
    <t>Dr Carol Amos</t>
  </si>
  <si>
    <t>Dr Richard Griffiths</t>
  </si>
  <si>
    <t>Dr Edwin Jesudason</t>
  </si>
  <si>
    <t>Dr Chris Subbe</t>
  </si>
  <si>
    <t>Dr Gregory Hamilton Grantham</t>
  </si>
  <si>
    <t>Dr Uchenna Umeadi</t>
  </si>
  <si>
    <t>Dr Richard Leonard</t>
  </si>
  <si>
    <t>Dr Hashim Samir</t>
  </si>
  <si>
    <t>Dr Padmavathy Srinivasalu Gopinath</t>
  </si>
  <si>
    <t>Dr M Sheehan</t>
  </si>
  <si>
    <t>Dr Shridar Aithal</t>
  </si>
  <si>
    <t>Dr Laura Owen</t>
  </si>
  <si>
    <t>Dr Loretta Sweeney</t>
  </si>
  <si>
    <t>Dr Joanita Ocen</t>
  </si>
  <si>
    <t>WAL/W078/030/F2/004</t>
  </si>
  <si>
    <t>WAL/W078/007/F2/001</t>
  </si>
  <si>
    <t>WAL/W078/004/F2/002</t>
  </si>
  <si>
    <t>WAL/W078/011/F2/001</t>
  </si>
  <si>
    <t>WAL/W078/030/F2/001</t>
  </si>
  <si>
    <t>WAL/W075/018/F2/001</t>
  </si>
  <si>
    <t>WAL/W075/006/F2/001</t>
  </si>
  <si>
    <t>WAL/W075/011/F2/002</t>
  </si>
  <si>
    <t>WAL/W078/040/F2/003</t>
  </si>
  <si>
    <t>WAL/W97034/800/F2/003</t>
  </si>
  <si>
    <t>WAL/W078/021/F2/004</t>
  </si>
  <si>
    <t>WAL/W075/010/F2/001</t>
  </si>
  <si>
    <t>WAL/W97027/800/F2/001</t>
  </si>
  <si>
    <t>Rumney Primary Care Centre</t>
  </si>
  <si>
    <t>WAL/W078/015/F2/001</t>
  </si>
  <si>
    <t>WAL/W078/007/F2/002</t>
  </si>
  <si>
    <t>WAL/W078/001/F2/002</t>
  </si>
  <si>
    <t>WAL/W078/040/F2/002</t>
  </si>
  <si>
    <t>WAL/W075/011/F2/001</t>
  </si>
  <si>
    <t>WAL/W075/084/F2/001</t>
  </si>
  <si>
    <t>WAL/W078/011/F2/002</t>
  </si>
  <si>
    <t>WAL/W078/091/F2/001</t>
  </si>
  <si>
    <t>WAL/W078/040/F2/004</t>
  </si>
  <si>
    <t>WAL/W075/002/F2/001</t>
  </si>
  <si>
    <t>WAL/W078/023/F2/002</t>
  </si>
  <si>
    <t>WAL/W075/024/F2/001</t>
  </si>
  <si>
    <t>WAL/W078/021/F2/001</t>
  </si>
  <si>
    <t>WAL/W078/030/F2/002</t>
  </si>
  <si>
    <t>WAL/W078/021/F2/002</t>
  </si>
  <si>
    <t>WAL/W075/004/F2/002</t>
  </si>
  <si>
    <t>WAL/W078/030/F2/007</t>
  </si>
  <si>
    <t>WAL/W075/024/F2/004</t>
  </si>
  <si>
    <t>WAL/W078/017/F2/001</t>
  </si>
  <si>
    <t>WAL/W078/030/F2/005</t>
  </si>
  <si>
    <t>WAL/W078/002/F2/003</t>
  </si>
  <si>
    <t>WAL/W078/021/F2/007</t>
  </si>
  <si>
    <t>WAL/W078/030/F2/006</t>
  </si>
  <si>
    <t>WAL/W078/091/F2/004</t>
  </si>
  <si>
    <t>WAL/W078/021/F2/006</t>
  </si>
  <si>
    <t>WAL/W97002/800/F2/001</t>
  </si>
  <si>
    <t>Roathwell Surgery</t>
  </si>
  <si>
    <t>WAL/W97008/800/F2/002</t>
  </si>
  <si>
    <t>Llanedeyrn Health Centre</t>
  </si>
  <si>
    <t>WAL/W078/040/F2/001</t>
  </si>
  <si>
    <t>WAL/W078/021/F2/003</t>
  </si>
  <si>
    <t>WAL/W075/052/F2/002</t>
  </si>
  <si>
    <t>WAL/W075/017/F2/001</t>
  </si>
  <si>
    <t>WAL/W075/024/F2/005</t>
  </si>
  <si>
    <t>WAL/W075/052/F2/001</t>
  </si>
  <si>
    <t>WAL/W078/073/F2/001</t>
  </si>
  <si>
    <t>WAL/W078/029/F2/001</t>
  </si>
  <si>
    <t>WAL/W078/005/F2/001</t>
  </si>
  <si>
    <t>WAL/W078/007/F2/003</t>
  </si>
  <si>
    <t>WAL/W078/021/F2/008</t>
  </si>
  <si>
    <t>WAL/W075/021/F2/001</t>
  </si>
  <si>
    <t>WAL/W078/035/F2/001</t>
  </si>
  <si>
    <t>WAL/W078/027/F2/001</t>
  </si>
  <si>
    <t>WAL/W075/024/F2/003</t>
  </si>
  <si>
    <t>WAL/W078/021/F2/005</t>
  </si>
  <si>
    <t>WAL/W078/015/F2/002</t>
  </si>
  <si>
    <t>WAL/W075/024/F2/002</t>
  </si>
  <si>
    <t>WAL/W075/021/F2/002</t>
  </si>
  <si>
    <t>WAL/W078/002/F2/002</t>
  </si>
  <si>
    <t>WAL/W078/040/F2/005</t>
  </si>
  <si>
    <t>WAL/W078/023/F2/001</t>
  </si>
  <si>
    <t>WAL/W078/030/F2/003</t>
  </si>
  <si>
    <t>WAL/W032/001/F2/008</t>
  </si>
  <si>
    <t>WAL/7A6G9/030/F2/008</t>
  </si>
  <si>
    <t>WAL/W032/001/F2/002</t>
  </si>
  <si>
    <t>WAL/W032/024/F2/002</t>
  </si>
  <si>
    <t>WAL/7A6G9/030/F2/005</t>
  </si>
  <si>
    <t>WAL/7A6G9/001/F2/002</t>
  </si>
  <si>
    <t>WAL/7A6G9/002/F2/002</t>
  </si>
  <si>
    <t>WAL/7A6G9/035/F2/001</t>
  </si>
  <si>
    <t>WAL/W0328/001/F2/001</t>
  </si>
  <si>
    <t>Ysbyty Ystrad Fawr</t>
  </si>
  <si>
    <t>WAL/7A6G9/030/F2/006</t>
  </si>
  <si>
    <t>WAL/7A6G9/091/F2/002</t>
  </si>
  <si>
    <t>WAL/7A6G9/073/F2/002</t>
  </si>
  <si>
    <t>WAL/W0328/011/F2/002</t>
  </si>
  <si>
    <t>WAL/7A6G9/030/F2/004</t>
  </si>
  <si>
    <t>WAL/W032/024/F2/003</t>
  </si>
  <si>
    <t>WAL/W032/024/F2/004</t>
  </si>
  <si>
    <t>WAL/7A6G9/030/F2/001</t>
  </si>
  <si>
    <t>WAL/W0328/011/F2/001</t>
  </si>
  <si>
    <t>WAL/7A6G9/040/F2/001</t>
  </si>
  <si>
    <t>WAL/7A6G9/030/F2/002</t>
  </si>
  <si>
    <t>WAL/W032/024/F2/005</t>
  </si>
  <si>
    <t>WAL/7A64T/052/F2/001</t>
  </si>
  <si>
    <t>WAL/7A6G9/040/F2/002</t>
  </si>
  <si>
    <t>WAL/W032/027/F2/001</t>
  </si>
  <si>
    <t>WAL/W032/023/F2/001</t>
  </si>
  <si>
    <t>WAL/7A6G9/030/F2/007</t>
  </si>
  <si>
    <t>WAL/W032/027/F2/002</t>
  </si>
  <si>
    <t>WAL/W035/056/F2/001</t>
  </si>
  <si>
    <t>St Woolos Hospital</t>
  </si>
  <si>
    <t>WAL/W032/024/F2/001</t>
  </si>
  <si>
    <t>WAL/W032/027/F2/003</t>
  </si>
  <si>
    <t>WAL/W032/001/F2/004</t>
  </si>
  <si>
    <t>WAL/7A6G9/002/F2/001</t>
  </si>
  <si>
    <t>WAL/W031/011/F2/001</t>
  </si>
  <si>
    <t>WAL/7A6G9/030/F2/003</t>
  </si>
  <si>
    <t>WAL/W032/024/F2/006</t>
  </si>
  <si>
    <t>WAL/7A6G9/030/F2/009</t>
  </si>
  <si>
    <t>WAL/7A6G9/091/F2/003</t>
  </si>
  <si>
    <t>WAL/W93064/800/F2/001</t>
  </si>
  <si>
    <t>Risca Surgery</t>
  </si>
  <si>
    <t>WAL/W0328/017/F2/001</t>
  </si>
  <si>
    <t>WAL/7A6G9/001/F2/001</t>
  </si>
  <si>
    <t>WAL/W0328/001/F2/004</t>
  </si>
  <si>
    <t>WAL/7A6G9/091/F2/001</t>
  </si>
  <si>
    <t>WAL/W95081/800/F2/002</t>
  </si>
  <si>
    <t>Meddygfa Cwm Rhymni Practice</t>
  </si>
  <si>
    <t>WAL/7A6G9/073/F2/001</t>
  </si>
  <si>
    <t>WAL/W0328/001/F2/007</t>
  </si>
  <si>
    <t>WAL/W95058/800/F2/002</t>
  </si>
  <si>
    <t>Taff Vale Practice</t>
  </si>
  <si>
    <t>WAL/W055/023/F2/001</t>
  </si>
  <si>
    <t>WAL/W055/001/F2/009</t>
  </si>
  <si>
    <t>WAL/W055/001/F2/005</t>
  </si>
  <si>
    <t>WAL/W055/025/F2/001</t>
  </si>
  <si>
    <t>WAL/W95014/800/F2/004</t>
  </si>
  <si>
    <t>Eglwysbach Medical Practice</t>
  </si>
  <si>
    <t>WAL/W055/001/F2/003</t>
  </si>
  <si>
    <t>WAL/W055/023/F2/003</t>
  </si>
  <si>
    <t>WAL/W059/002/F2/004</t>
  </si>
  <si>
    <t>WAL/W055/025/F2/002</t>
  </si>
  <si>
    <t xml:space="preserve">WAL/7A5L4/052/F2/003 </t>
  </si>
  <si>
    <t>Keir Hardie</t>
  </si>
  <si>
    <t>WAL/W055/001/F2/006</t>
  </si>
  <si>
    <t>WAL/W95011/800/F2/002</t>
  </si>
  <si>
    <t>Parc Canol Surgery</t>
  </si>
  <si>
    <t>WAL/W059/002/F2/005</t>
  </si>
  <si>
    <t>WAL/W0510/001/F2/001</t>
  </si>
  <si>
    <t>WAL/W0510/002/F2/001</t>
  </si>
  <si>
    <t>WAL/W95037/800/F2/001</t>
  </si>
  <si>
    <t>WAL/W0510/001/F2/002</t>
  </si>
  <si>
    <t>WAL/W0510/002/F2/005</t>
  </si>
  <si>
    <t>WAL/W95035/800/F2/002</t>
  </si>
  <si>
    <t>Riversdale Surgery</t>
  </si>
  <si>
    <t>WAL/W0510/001/F2/003</t>
  </si>
  <si>
    <t>WAL/W0510/002/F2/002</t>
  </si>
  <si>
    <t>WAL/W0510/030/F2/001</t>
  </si>
  <si>
    <t>WAL/W0510/001/F2/010</t>
  </si>
  <si>
    <t>WAL/W0510/002/F2/003</t>
  </si>
  <si>
    <t>WAL/W0510/035/F2/002</t>
  </si>
  <si>
    <t>WAL/W95010/800/F2/001</t>
  </si>
  <si>
    <t>WAL/W0510/017/F2/001</t>
  </si>
  <si>
    <t>WAL/W0510/091/F2/001</t>
  </si>
  <si>
    <t>WAL/W0510/030/F2/002</t>
  </si>
  <si>
    <t>WAL/W0510/094/F2/003</t>
  </si>
  <si>
    <t>WAL/W0510/001/F2/009</t>
  </si>
  <si>
    <t>WAL/W0510/040/F2/001</t>
  </si>
  <si>
    <t>WAL/W0510/002/F2/004</t>
  </si>
  <si>
    <t>WAL/W0510/030/F2/003</t>
  </si>
  <si>
    <t>WAL/W0510/007/F2/001</t>
  </si>
  <si>
    <t>WAL/W0510/056/F2/001</t>
  </si>
  <si>
    <t>WAL/W059/001/F2/001</t>
  </si>
  <si>
    <t>WAL/W059/002/F2/006</t>
  </si>
  <si>
    <t>WAL/W059/030/F2/001</t>
  </si>
  <si>
    <t>WAL/W059/011/F2/001</t>
  </si>
  <si>
    <t>WAL/W059/021/F2/001</t>
  </si>
  <si>
    <t>WAL/W95086/800/F2/001</t>
  </si>
  <si>
    <t>Morlais Medical Centre</t>
  </si>
  <si>
    <t>WAL/W059/024/F2/002</t>
  </si>
  <si>
    <t>WAL/W059/030/F2/002</t>
  </si>
  <si>
    <t>WAL/W059/021/F2/002</t>
  </si>
  <si>
    <t>WAL/W059/002/F2/007</t>
  </si>
  <si>
    <t>WAL/W059/040/F2/001</t>
  </si>
  <si>
    <t>WAL/W059/035/F2/001</t>
  </si>
  <si>
    <t>WAL/W059/030/F2/004</t>
  </si>
  <si>
    <t>WAL/W059/024/F2/001</t>
  </si>
  <si>
    <t>WAL/W059/002/F2/008</t>
  </si>
  <si>
    <t>WAL/W95072/800/F2/001</t>
  </si>
  <si>
    <t>Pontcae Surgery</t>
  </si>
  <si>
    <t>WAL/W059/001/F2/002</t>
  </si>
  <si>
    <t>WAL/W059/040/F2/002</t>
  </si>
  <si>
    <t>WAL/W022/001/F2/001</t>
  </si>
  <si>
    <t>WAL/W022/001/F2/008</t>
  </si>
  <si>
    <t>WAL/W92009/800/F2/001</t>
  </si>
  <si>
    <t>WAL/W025/030/F2/003</t>
  </si>
  <si>
    <t>WAL/W025/001/F2/008</t>
  </si>
  <si>
    <t>WAL/W025/021/F2/001</t>
  </si>
  <si>
    <t>WAL/W022/001/F2/007</t>
  </si>
  <si>
    <t>WAL/W92037/800/F2/002</t>
  </si>
  <si>
    <t>Avenue Villa Surgery</t>
  </si>
  <si>
    <t>WAL/W025/023/F2/002</t>
  </si>
  <si>
    <t>WAL/W022/001/F2/009</t>
  </si>
  <si>
    <t>WAL/W025/023/F2/003</t>
  </si>
  <si>
    <t>WAL/W025/040/F2/001</t>
  </si>
  <si>
    <t>WAL/W022/017/F2/003</t>
  </si>
  <si>
    <t>WAL/W025/030/F2/002</t>
  </si>
  <si>
    <t>WAL/W025/001/F2/002</t>
  </si>
  <si>
    <t>WAL/W025/023/F2/001</t>
  </si>
  <si>
    <t>WAL/W025/030/F2/001</t>
  </si>
  <si>
    <t>WAL/W025/001/F2/003</t>
  </si>
  <si>
    <t>WAL/W025/001/F2/009</t>
  </si>
  <si>
    <t>WAL/W025/002/F2/001</t>
  </si>
  <si>
    <t>WAL/W025/073/F2/001</t>
  </si>
  <si>
    <t>WAL/W022/094/F2/001</t>
  </si>
  <si>
    <t>WAL/W025/030/F2/004</t>
  </si>
  <si>
    <t>WAL/W025/024/F2/004</t>
  </si>
  <si>
    <t>WAL/W025/024/F2/003</t>
  </si>
  <si>
    <t>WAL/W025/030/F2/005</t>
  </si>
  <si>
    <t>WAL/W025/001/F2/010</t>
  </si>
  <si>
    <t>WAL/W025/001/F2/006</t>
  </si>
  <si>
    <t>WAL/W00134/800/F2/001</t>
  </si>
  <si>
    <t>WAL/W025/027/F2/001</t>
  </si>
  <si>
    <t>WAL/W091/021/F2/002</t>
  </si>
  <si>
    <t>WAL/W091/040/F2/003</t>
  </si>
  <si>
    <t>WAL/W091/030/F2/001</t>
  </si>
  <si>
    <t>WAL/W091/024/F2/002</t>
  </si>
  <si>
    <t>WAL/W92041/800/F2/001</t>
  </si>
  <si>
    <t>Robert Street Practice</t>
  </si>
  <si>
    <t>WAL/W091/001/F2/003</t>
  </si>
  <si>
    <t>WAL/W025/002/F2/003</t>
  </si>
  <si>
    <t>WAL/W92008/800/F2/001</t>
  </si>
  <si>
    <t>Barlow House Surgery</t>
  </si>
  <si>
    <t>WAL/W091/030/F2/002</t>
  </si>
  <si>
    <t>WAL/W091/001/F2/002</t>
  </si>
  <si>
    <t>WAL/W017/015/F2/001</t>
  </si>
  <si>
    <t>WAL/W017/030/F2/001</t>
  </si>
  <si>
    <t>WAL/W017/024/F2/002</t>
  </si>
  <si>
    <t>WAL/W017/002/F2/001</t>
  </si>
  <si>
    <t>WAL/W017/040/F2/001</t>
  </si>
  <si>
    <t>WAL/W017/023/F2/001</t>
  </si>
  <si>
    <t>WAL/W017/021/F2/001</t>
  </si>
  <si>
    <t>WAL/W017/052/F2/004</t>
  </si>
  <si>
    <t>WAL/W017/025/F2/001</t>
  </si>
  <si>
    <t>WAL/W017/004/F2/001</t>
  </si>
  <si>
    <t>WAL/W017/030/F2/002</t>
  </si>
  <si>
    <t>WAL/W017/011/F2/001</t>
  </si>
  <si>
    <t>WAL/W017/002/F2/002</t>
  </si>
  <si>
    <t>WAL/W00076/800/F2/001</t>
  </si>
  <si>
    <t>Bradley's Practice</t>
  </si>
  <si>
    <t>WAL/W017/052/F2/003</t>
  </si>
  <si>
    <t>WAL/W017/011/F2/002</t>
  </si>
  <si>
    <t>WAL/W017/027/F2/001</t>
  </si>
  <si>
    <t>WAL/W017/024/F2/001</t>
  </si>
  <si>
    <t>WAL/W017/007/F2/001</t>
  </si>
  <si>
    <t>WAL/W00007/800/F2/001</t>
  </si>
  <si>
    <t>WAL/W017/011/F2/003</t>
  </si>
  <si>
    <t>WAL/W016/002/F2/005</t>
  </si>
  <si>
    <t>WAL/W016/001/F2/007</t>
  </si>
  <si>
    <t>WAL/W91003/800/F2/001</t>
  </si>
  <si>
    <t>WAL/W016/021/F2/001</t>
  </si>
  <si>
    <t>WAL/W016/030/F2/002</t>
  </si>
  <si>
    <t>WAL/W016/024/F2/001</t>
  </si>
  <si>
    <t>WAL/W016/018/F2/001</t>
  </si>
  <si>
    <t>WAL/W91038/800/F2/001</t>
  </si>
  <si>
    <t>The Gwrych Medical Centre</t>
  </si>
  <si>
    <t>WAL/W016/001/F2/005</t>
  </si>
  <si>
    <t>WAL/W016/001/F2/006</t>
  </si>
  <si>
    <t>WAL/W016/024/F2/002</t>
  </si>
  <si>
    <t>WAL/W016/021/F2/003</t>
  </si>
  <si>
    <t>WAL/W016/001/F2/004</t>
  </si>
  <si>
    <t>WAL/W016/035/F2/001</t>
  </si>
  <si>
    <t>WAL/W016/030/F2/001</t>
  </si>
  <si>
    <t>WAL/W016/001/F2/008</t>
  </si>
  <si>
    <t>WAL/W016/002/F2/002</t>
  </si>
  <si>
    <t>WAL/W016/005/F2/001</t>
  </si>
  <si>
    <t>WAL/W016/021/F2/002</t>
  </si>
  <si>
    <t>WAL/W016/052/F2/001</t>
  </si>
  <si>
    <t>WAL/W042/030/F2/003</t>
  </si>
  <si>
    <t>WAL/W042/091/F2/001</t>
  </si>
  <si>
    <t>WAL/W042/021/F2/001</t>
  </si>
  <si>
    <t>WAL/W042/030/F2/001</t>
  </si>
  <si>
    <t>WAL/W042/034/F2/001</t>
  </si>
  <si>
    <t>WAL/7A1DD/052/F2/001</t>
  </si>
  <si>
    <t>Cefni Hospital</t>
  </si>
  <si>
    <t>WAL/W042/012/F2/001</t>
  </si>
  <si>
    <t>WAL/W94030/800/F2/001</t>
  </si>
  <si>
    <t>WAL/W042/035/F2/001</t>
  </si>
  <si>
    <t>WAL/W94034/800/F2/001</t>
  </si>
  <si>
    <t>Bron Derw Surgery</t>
  </si>
  <si>
    <t>WAL/W042/002/F2/001</t>
  </si>
  <si>
    <t>WAL/W042/040/F2/001</t>
  </si>
  <si>
    <t>WAL/W94003/800/F2/001</t>
  </si>
  <si>
    <t>Plas Menai Surgery</t>
  </si>
  <si>
    <t>WAL/W042/002/F2/002</t>
  </si>
  <si>
    <t>WAL/W042/052/F2/003</t>
  </si>
  <si>
    <t>WAL/W042/024/F2/002</t>
  </si>
  <si>
    <t>WAL/W042/030/F2/002</t>
  </si>
  <si>
    <t>WAL/W042/021/F2/002</t>
  </si>
  <si>
    <t>WAL/7A5L4/052/F2/002</t>
  </si>
  <si>
    <t>Maritime Resource Centre</t>
  </si>
  <si>
    <t>WAL/W055/094/F2/001</t>
  </si>
  <si>
    <t>WAL/W059/001/F2/003</t>
  </si>
  <si>
    <t>WAL/W078/030/F2/010</t>
  </si>
  <si>
    <t>WAL/W078/075/F2/001</t>
  </si>
  <si>
    <t>WAL/W078/034/F2/001</t>
  </si>
  <si>
    <t>WAL/W078/015/F2/005</t>
  </si>
  <si>
    <t>WAL/W078/091/F2/009</t>
  </si>
  <si>
    <t>WAL/W078/030/F2/011</t>
  </si>
  <si>
    <t>WAL/W016/034/F2/001</t>
  </si>
  <si>
    <t>WAL/W91003/800/F2/002</t>
  </si>
  <si>
    <t>WAL/W016/004/F2/001</t>
  </si>
  <si>
    <t>WAL/W042/030/F2/004</t>
  </si>
  <si>
    <t>WAL/W042/001/F2/003</t>
  </si>
  <si>
    <t>WAL/W042/009/F2/001</t>
  </si>
  <si>
    <t>WAL/W042/011/F2/001</t>
  </si>
  <si>
    <t>WAL/W042/004/F2/001</t>
  </si>
  <si>
    <t>WAL/W042/094/F2/001</t>
  </si>
  <si>
    <t>WAL/W078/001/F2/004</t>
  </si>
  <si>
    <t>WAL/W078/024/F2/001</t>
  </si>
  <si>
    <t>WAL/W97008/800/F2/003</t>
  </si>
  <si>
    <t>WAL/W92064/800/F2/001</t>
  </si>
  <si>
    <t>Preseli Practice</t>
  </si>
  <si>
    <t>WAL/W091/030/F2/003</t>
  </si>
  <si>
    <t>WAL/W091/052/F2/002</t>
  </si>
  <si>
    <t>WAL/W93019a/800/F2/001</t>
  </si>
  <si>
    <t>Wye Valley Practice</t>
  </si>
  <si>
    <t>WAL/W031/001/F2/007</t>
  </si>
  <si>
    <t>WAL/7A6G9/073/F2/003</t>
  </si>
  <si>
    <t>WAL/W042/030/F2/005</t>
  </si>
  <si>
    <t>WAL/W042/024/F2/003</t>
  </si>
  <si>
    <t>WAL/W042/035/F2/002</t>
  </si>
  <si>
    <t>WAL/W017/007/F2/002</t>
  </si>
  <si>
    <t>WAL/W017/030/F2/003</t>
  </si>
  <si>
    <t>WAL/W017/004/F2/002</t>
  </si>
  <si>
    <t>WAL/7A1S7/002/F2/001</t>
  </si>
  <si>
    <t>WAL/W016/040/F2/002</t>
  </si>
  <si>
    <t>WAL/W016/052/F2/002</t>
  </si>
  <si>
    <t>WAL/W091/035/F2/001</t>
  </si>
  <si>
    <t>WAL/W091/030/F2/004</t>
  </si>
  <si>
    <t>WAL/W091/052/F2/003</t>
  </si>
  <si>
    <t>WAL/W025/080/F2/001</t>
  </si>
  <si>
    <t>WAL/W025/027/F2/002</t>
  </si>
  <si>
    <t>WAL/W024/052/F2/001</t>
  </si>
  <si>
    <t>Hafan Derwen</t>
  </si>
  <si>
    <t>WAL/W022/052/F2/002</t>
  </si>
  <si>
    <t>WAL/W022/030/F2/005</t>
  </si>
  <si>
    <t>WAL/W022/011/F2/002</t>
  </si>
  <si>
    <t>WAL/W0328/001/F2/008</t>
  </si>
  <si>
    <t>WAL/7A6G9/030/F2/010</t>
  </si>
  <si>
    <t>WAL/W0710/012/F2/001</t>
  </si>
  <si>
    <t>Velindre University NHS Trust</t>
  </si>
  <si>
    <t>WAL/W078/021/F2/009</t>
  </si>
  <si>
    <t>WAL/W078/001/F2/005</t>
  </si>
  <si>
    <t>WAL/W0715/094/F2/001</t>
  </si>
  <si>
    <t>WAL/W059/002/F2/009</t>
  </si>
  <si>
    <t>WAL/W059/030/F2/005</t>
  </si>
  <si>
    <t>WAL/W0710/012/F2/002</t>
  </si>
  <si>
    <t>Acute internal Medicine</t>
  </si>
  <si>
    <t>Geriatric Medicine &amp; Stroke Medicine</t>
  </si>
  <si>
    <t>*Critical Care</t>
  </si>
  <si>
    <t>Ophthalmology</t>
  </si>
  <si>
    <t>Geriatric Medicine &amp; Clinical Pharmacology and Therapeautics</t>
  </si>
  <si>
    <t>Genito-urinary Medicine</t>
  </si>
  <si>
    <t>Community Psychiatry</t>
  </si>
  <si>
    <t>Adult Psychiatry</t>
  </si>
  <si>
    <t>Polytrauma Unit</t>
  </si>
  <si>
    <t>Same Day Emergency Care</t>
  </si>
  <si>
    <t>Community Paediatrics</t>
  </si>
  <si>
    <t>Dr George Brand</t>
  </si>
  <si>
    <t>Dr Jenny Thomas</t>
  </si>
  <si>
    <t>Dr Neil McAndrew</t>
  </si>
  <si>
    <t>Dr Mary Franklin</t>
  </si>
  <si>
    <t>Dr Sanchia Morris</t>
  </si>
  <si>
    <t>SE</t>
  </si>
  <si>
    <t>Dr Uroosa Kabeer</t>
  </si>
  <si>
    <t>Dr Rachel Elliott</t>
  </si>
  <si>
    <t>Dr Gauravsingh Dhunnoo</t>
  </si>
  <si>
    <t>Dr Caroline Usborne</t>
  </si>
  <si>
    <t>WAL/F2/044a</t>
  </si>
  <si>
    <t>WAL/F2/044b</t>
  </si>
  <si>
    <t>WAL/F2/044c</t>
  </si>
  <si>
    <t>WAL/F2/109a</t>
  </si>
  <si>
    <t>WAL/F2/109b</t>
  </si>
  <si>
    <t>WAL/F2/109c</t>
  </si>
  <si>
    <t>WAL/F2/058a</t>
  </si>
  <si>
    <t>WAL/F2/058b</t>
  </si>
  <si>
    <t>WAL/F2/058c</t>
  </si>
  <si>
    <t>WAL/F2/064a</t>
  </si>
  <si>
    <t>WAL/F2/064b</t>
  </si>
  <si>
    <t>WAL/F2/064c</t>
  </si>
  <si>
    <t>WAL/F2/067a</t>
  </si>
  <si>
    <t>WAL/F2/067b</t>
  </si>
  <si>
    <t>WAL/F2/067c</t>
  </si>
  <si>
    <t>WAL/F2/063a</t>
  </si>
  <si>
    <t>WAL/F2/063b</t>
  </si>
  <si>
    <t>WAL/F2/063c</t>
  </si>
  <si>
    <t>WAL/F2/066a</t>
  </si>
  <si>
    <t>WAL/F2/066b</t>
  </si>
  <si>
    <t>WAL/F2/066c</t>
  </si>
  <si>
    <t>WAL/F2/065a</t>
  </si>
  <si>
    <t>WAL/F2/065b</t>
  </si>
  <si>
    <t>WAL/F2/065c</t>
  </si>
  <si>
    <t>WAL/F2/059a</t>
  </si>
  <si>
    <t>WAL/F2/059b</t>
  </si>
  <si>
    <t>WAL/F2/059c</t>
  </si>
  <si>
    <t>WAL/F2/062a</t>
  </si>
  <si>
    <t>WAL/F2/062b</t>
  </si>
  <si>
    <t>WAL/F2/062c</t>
  </si>
  <si>
    <t>WAL/F2/060a</t>
  </si>
  <si>
    <t>WAL/F2/060b</t>
  </si>
  <si>
    <t>WAL/F2/060c</t>
  </si>
  <si>
    <t>WAL/F2/068a</t>
  </si>
  <si>
    <t>WAL/F2/068b</t>
  </si>
  <si>
    <t>WAL/F2/068c</t>
  </si>
  <si>
    <t>St Thomas Surgery (Swansea)</t>
  </si>
  <si>
    <t>Morriston Hospital (Singleton Hospital on call)</t>
  </si>
  <si>
    <t>Neath Port Talbot Hospital / Tonna Hospital</t>
  </si>
  <si>
    <t>Acute Medical Assessment Unit</t>
  </si>
  <si>
    <t>WAL/F2/077a</t>
  </si>
  <si>
    <t>WAL/F2/077b</t>
  </si>
  <si>
    <t>WAL/F2/077c</t>
  </si>
  <si>
    <t>WAL/F2/069a</t>
  </si>
  <si>
    <t>WAL/F2/069b</t>
  </si>
  <si>
    <t>WAL/F2/069c</t>
  </si>
  <si>
    <t>WAL/F2/078a</t>
  </si>
  <si>
    <t>WAL/F2/078b</t>
  </si>
  <si>
    <t>WAL/F2/078c</t>
  </si>
  <si>
    <t>WAL/F2/070a</t>
  </si>
  <si>
    <t>WAL/F2/070b</t>
  </si>
  <si>
    <t>WAL/F2/070c</t>
  </si>
  <si>
    <t>WAL/F2/072a</t>
  </si>
  <si>
    <t>WAL/F2/072b</t>
  </si>
  <si>
    <t>WAL/F2/072c</t>
  </si>
  <si>
    <t>WAL/F2/123a</t>
  </si>
  <si>
    <t>WAL/F2/123b</t>
  </si>
  <si>
    <t>WAL/F2/123c</t>
  </si>
  <si>
    <t>WAL/F2/071a</t>
  </si>
  <si>
    <t>WAL/F2/071b</t>
  </si>
  <si>
    <t>WAL/F2/071c</t>
  </si>
  <si>
    <t>WAL/F2/073a</t>
  </si>
  <si>
    <t>WAL/F2/073b</t>
  </si>
  <si>
    <t>WAL/F2/073c</t>
  </si>
  <si>
    <t>WAL/F2/076a</t>
  </si>
  <si>
    <t>WAL/F2/076b</t>
  </si>
  <si>
    <t>WAL/F2/076c</t>
  </si>
  <si>
    <t>WAL/F2/124a</t>
  </si>
  <si>
    <t>WAL/F2/124b</t>
  </si>
  <si>
    <t>WAL/F2/124c</t>
  </si>
  <si>
    <t>WAL/F2/074a</t>
  </si>
  <si>
    <t>WAL/F2/074b</t>
  </si>
  <si>
    <t>WAL/F2/074c</t>
  </si>
  <si>
    <t>WAL/F2/075a</t>
  </si>
  <si>
    <t>WAL/F2/075b</t>
  </si>
  <si>
    <t>WAL/F2/075c</t>
  </si>
  <si>
    <t>WAL/F2/001a</t>
  </si>
  <si>
    <t>WAL/F2/001b</t>
  </si>
  <si>
    <t>WAL/F2/001c</t>
  </si>
  <si>
    <t>WAL/F2/002a</t>
  </si>
  <si>
    <t>WAL/F2/002b</t>
  </si>
  <si>
    <t>WAL/F2/002c</t>
  </si>
  <si>
    <t>WAL/F2/003a</t>
  </si>
  <si>
    <t>WAL/F2/003b</t>
  </si>
  <si>
    <t>WAL/F2/003c</t>
  </si>
  <si>
    <t>WAL/F2/004a</t>
  </si>
  <si>
    <t>WAL/F2/004b</t>
  </si>
  <si>
    <t>WAL/F2/004c</t>
  </si>
  <si>
    <t>WAL/F2/005a</t>
  </si>
  <si>
    <t>WAL/F2/005b</t>
  </si>
  <si>
    <t>WAL/F2/005c</t>
  </si>
  <si>
    <t>WAL/F2/006a</t>
  </si>
  <si>
    <t>WAL/F2/006b</t>
  </si>
  <si>
    <t>WAL/F2/006c</t>
  </si>
  <si>
    <t>WAL/F2/007a</t>
  </si>
  <si>
    <t>WAL/F2/007b</t>
  </si>
  <si>
    <t>WAL/F2/007c</t>
  </si>
  <si>
    <t>WAL/F2/008a</t>
  </si>
  <si>
    <t>WAL/F2/008b</t>
  </si>
  <si>
    <t>WAL/F2/008c</t>
  </si>
  <si>
    <t>WAL/F2/009a</t>
  </si>
  <si>
    <t>WAL/F2/009b</t>
  </si>
  <si>
    <t>WAL/F2/009c</t>
  </si>
  <si>
    <t>WAL/F2/010a</t>
  </si>
  <si>
    <t>WAL/F2/010b</t>
  </si>
  <si>
    <t>WAL/F2/010c</t>
  </si>
  <si>
    <t>WAL/F2/011a</t>
  </si>
  <si>
    <t>WAL/F2/011b</t>
  </si>
  <si>
    <t>WAL/F2/011c</t>
  </si>
  <si>
    <t>WAL/F2/012a</t>
  </si>
  <si>
    <t>WAL/F2/012b</t>
  </si>
  <si>
    <t>WAL/F2/012c</t>
  </si>
  <si>
    <t>WAL/F2/013a</t>
  </si>
  <si>
    <t>WAL/F2/013b</t>
  </si>
  <si>
    <t>WAL/F2/013c</t>
  </si>
  <si>
    <t>WAL/F2/014a</t>
  </si>
  <si>
    <t>WAL/F2/014b</t>
  </si>
  <si>
    <t>WAL/F2/014c</t>
  </si>
  <si>
    <t>WAL/F2/015a</t>
  </si>
  <si>
    <t>WAL/F2/015b</t>
  </si>
  <si>
    <t>WAL/F2/015c</t>
  </si>
  <si>
    <t>WAL/F2/016a</t>
  </si>
  <si>
    <t>WAL/F2/016b</t>
  </si>
  <si>
    <t>WAL/F2/016c</t>
  </si>
  <si>
    <t>WAL/F2/017a</t>
  </si>
  <si>
    <t>WAL/F2/017b</t>
  </si>
  <si>
    <t>WAL/F2/017c</t>
  </si>
  <si>
    <t>WAL/F2/018a</t>
  </si>
  <si>
    <t>WAL/F2/018b</t>
  </si>
  <si>
    <t>WAL/F2/018c</t>
  </si>
  <si>
    <t>WAL/F2/019a</t>
  </si>
  <si>
    <t>WAL/F2/019b</t>
  </si>
  <si>
    <t>WAL/F2/019c</t>
  </si>
  <si>
    <t>WAL/F2/020a</t>
  </si>
  <si>
    <t>WAL/F2/020b</t>
  </si>
  <si>
    <t>WAL/F2/020c</t>
  </si>
  <si>
    <t>WAL/F2/021a</t>
  </si>
  <si>
    <t>WAL/F2/021b</t>
  </si>
  <si>
    <t>WAL/F2/021c</t>
  </si>
  <si>
    <t>WAL/F2/022a</t>
  </si>
  <si>
    <t>WAL/F2/022b</t>
  </si>
  <si>
    <t>WAL/F2/022c</t>
  </si>
  <si>
    <t>WAL/F2/023a</t>
  </si>
  <si>
    <t>WAL/F2/023b</t>
  </si>
  <si>
    <t>WAL/F2/023c</t>
  </si>
  <si>
    <t>WAL/F2/024a</t>
  </si>
  <si>
    <t>WAL/F2/024b</t>
  </si>
  <si>
    <t>WAL/F2/024c</t>
  </si>
  <si>
    <t>WAL/F2/025a</t>
  </si>
  <si>
    <t>WAL/F2/025b</t>
  </si>
  <si>
    <t>WAL/F2/025c</t>
  </si>
  <si>
    <t>WAL/F2/026a</t>
  </si>
  <si>
    <t>WAL/F2/026b</t>
  </si>
  <si>
    <t>WAL/F2/026c</t>
  </si>
  <si>
    <t>WAL/F2/027a</t>
  </si>
  <si>
    <t>WAL/F2/027b</t>
  </si>
  <si>
    <t>WAL/F2/027c</t>
  </si>
  <si>
    <t>WAL/F2/028a</t>
  </si>
  <si>
    <t>WAL/F2/028b</t>
  </si>
  <si>
    <t>WAL/F2/028c</t>
  </si>
  <si>
    <t>WAL/F2/029a</t>
  </si>
  <si>
    <t>WAL/F2/029b</t>
  </si>
  <si>
    <t>WAL/F2/029c</t>
  </si>
  <si>
    <t>WAL/F2/030a</t>
  </si>
  <si>
    <t>WAL/F2/030b</t>
  </si>
  <si>
    <t>WAL/F2/030c</t>
  </si>
  <si>
    <t>WAL/F2/031a</t>
  </si>
  <si>
    <t>WAL/F2/031b</t>
  </si>
  <si>
    <t>WAL/F2/031c</t>
  </si>
  <si>
    <t>WAL/F2/032a</t>
  </si>
  <si>
    <t>WAL/F2/032b</t>
  </si>
  <si>
    <t>WAL/F2/032c</t>
  </si>
  <si>
    <t>WAL/F2/033a</t>
  </si>
  <si>
    <t>WAL/F2/033b</t>
  </si>
  <si>
    <t>WAL/F2/033c</t>
  </si>
  <si>
    <t>WAL/F2/034a</t>
  </si>
  <si>
    <t>WAL/F2/034b</t>
  </si>
  <si>
    <t>WAL/F2/034c</t>
  </si>
  <si>
    <t>WAL/F2/035a</t>
  </si>
  <si>
    <t>WAL/F2/035b</t>
  </si>
  <si>
    <t>WAL/F2/035c</t>
  </si>
  <si>
    <t>WAL/F2/036a</t>
  </si>
  <si>
    <t>WAL/F2/036b</t>
  </si>
  <si>
    <t>WAL/F2/036c</t>
  </si>
  <si>
    <t>WAL/F2/037a</t>
  </si>
  <si>
    <t>WAL/F2/037b</t>
  </si>
  <si>
    <t>WAL/F2/037c</t>
  </si>
  <si>
    <t>WAL/F2/038a</t>
  </si>
  <si>
    <t>WAL/F2/038b</t>
  </si>
  <si>
    <t>WAL/F2/038c</t>
  </si>
  <si>
    <t>WAL/F2/039a</t>
  </si>
  <si>
    <t>WAL/F2/039b</t>
  </si>
  <si>
    <t>WAL/F2/039c</t>
  </si>
  <si>
    <t>WAL/F2/040a</t>
  </si>
  <si>
    <t>WAL/F2/040b</t>
  </si>
  <si>
    <t>WAL/F2/040c</t>
  </si>
  <si>
    <t>WAL/F2/041a</t>
  </si>
  <si>
    <t>WAL/F2/041b</t>
  </si>
  <si>
    <t>WAL/F2/041c</t>
  </si>
  <si>
    <t>WAL/F2/042a</t>
  </si>
  <si>
    <t>WAL/F2/042b</t>
  </si>
  <si>
    <t>WAL/F2/042c</t>
  </si>
  <si>
    <t>WAL/F2/043a</t>
  </si>
  <si>
    <t>WAL/F2/043b</t>
  </si>
  <si>
    <t>WAL/F2/043c</t>
  </si>
  <si>
    <t>WAL/F2/045a</t>
  </si>
  <si>
    <t>WAL/F2/045b</t>
  </si>
  <si>
    <t>WAL/F2/045c</t>
  </si>
  <si>
    <t>WAL/F2/046a</t>
  </si>
  <si>
    <t>WAL/F2/046b</t>
  </si>
  <si>
    <t>WAL/F2/046c</t>
  </si>
  <si>
    <t>WAL/F2/047a</t>
  </si>
  <si>
    <t>WAL/F2/047b</t>
  </si>
  <si>
    <t>WAL/F2/047c</t>
  </si>
  <si>
    <t>WAL/F2/048a</t>
  </si>
  <si>
    <t>WAL/F2/048b</t>
  </si>
  <si>
    <t>WAL/F2/048c</t>
  </si>
  <si>
    <t>WAL/F2/049a</t>
  </si>
  <si>
    <t>WAL/F2/049b</t>
  </si>
  <si>
    <t>WAL/F2/049c</t>
  </si>
  <si>
    <t>WAL/F2/050a</t>
  </si>
  <si>
    <t>WAL/F2/050b</t>
  </si>
  <si>
    <t>WAL/F2/050c</t>
  </si>
  <si>
    <t>WAL/F2/051a</t>
  </si>
  <si>
    <t>WAL/F2/051b</t>
  </si>
  <si>
    <t>WAL/F2/051c</t>
  </si>
  <si>
    <t>WAL/F2/052a</t>
  </si>
  <si>
    <t>WAL/F2/052b</t>
  </si>
  <si>
    <t>WAL/F2/052c</t>
  </si>
  <si>
    <t>WAL/F2/053a</t>
  </si>
  <si>
    <t>WAL/F2/053b</t>
  </si>
  <si>
    <t>WAL/F2/053c</t>
  </si>
  <si>
    <t>WAL/F2/054a</t>
  </si>
  <si>
    <t>WAL/F2/054b</t>
  </si>
  <si>
    <t>WAL/F2/054c</t>
  </si>
  <si>
    <t>WAL/F2/055a</t>
  </si>
  <si>
    <t>WAL/F2/055b</t>
  </si>
  <si>
    <t>WAL/F2/055c</t>
  </si>
  <si>
    <t>WAL/F2/056a</t>
  </si>
  <si>
    <t>WAL/F2/056b</t>
  </si>
  <si>
    <t>WAL/F2/056c</t>
  </si>
  <si>
    <t>WAL/F2/057a</t>
  </si>
  <si>
    <t>WAL/F2/057b</t>
  </si>
  <si>
    <t>WAL/F2/057c</t>
  </si>
  <si>
    <t>WAL/F2/061a</t>
  </si>
  <si>
    <t>WAL/F2/061b</t>
  </si>
  <si>
    <t>WAL/F2/061c</t>
  </si>
  <si>
    <t>WAL/F2/079a</t>
  </si>
  <si>
    <t>WAL/F2/079b</t>
  </si>
  <si>
    <t>WAL/F2/079c</t>
  </si>
  <si>
    <t>WAL/F2/080a</t>
  </si>
  <si>
    <t>WAL/F2/080b</t>
  </si>
  <si>
    <t>WAL/F2/080c</t>
  </si>
  <si>
    <t>WAL/F2/081a</t>
  </si>
  <si>
    <t>WAL/F2/081b</t>
  </si>
  <si>
    <t>WAL/F2/081c</t>
  </si>
  <si>
    <t>WAL/F2/082a</t>
  </si>
  <si>
    <t>WAL/F2/082b</t>
  </si>
  <si>
    <t>WAL/F2/082c</t>
  </si>
  <si>
    <t>WAL/F2/083a</t>
  </si>
  <si>
    <t>WAL/F2/083b</t>
  </si>
  <si>
    <t>WAL/F2/083c</t>
  </si>
  <si>
    <t>WAL/F2/084a</t>
  </si>
  <si>
    <t>WAL/F2/084b</t>
  </si>
  <si>
    <t>WAL/F2/084c</t>
  </si>
  <si>
    <t>WAL/F2/085a</t>
  </si>
  <si>
    <t>WAL/F2/085b</t>
  </si>
  <si>
    <t>WAL/F2/085c</t>
  </si>
  <si>
    <t>WAL/F2/086a</t>
  </si>
  <si>
    <t>WAL/F2/086b</t>
  </si>
  <si>
    <t>WAL/F2/086c</t>
  </si>
  <si>
    <t>WAL/F2/087a</t>
  </si>
  <si>
    <t>WAL/F2/087b</t>
  </si>
  <si>
    <t>WAL/F2/087c</t>
  </si>
  <si>
    <t>WAL/F2/088a</t>
  </si>
  <si>
    <t>WAL/F2/088b</t>
  </si>
  <si>
    <t>WAL/F2/088c</t>
  </si>
  <si>
    <t>WAL/F2/089a</t>
  </si>
  <si>
    <t>WAL/F2/089b</t>
  </si>
  <si>
    <t>WAL/F2/089c</t>
  </si>
  <si>
    <t>WAL/F2/090a</t>
  </si>
  <si>
    <t>WAL/F2/090b</t>
  </si>
  <si>
    <t>WAL/F2/090c</t>
  </si>
  <si>
    <t>WAL/F2/091a</t>
  </si>
  <si>
    <t>WAL/F2/091b</t>
  </si>
  <si>
    <t>WAL/F2/091c</t>
  </si>
  <si>
    <t>WAL/F2/092a</t>
  </si>
  <si>
    <t>WAL/F2/092b</t>
  </si>
  <si>
    <t>WAL/F2/092c</t>
  </si>
  <si>
    <t>WAL/F2/093a</t>
  </si>
  <si>
    <t>WAL/F2/093b</t>
  </si>
  <si>
    <t>WAL/F2/093c</t>
  </si>
  <si>
    <t>WAL/F2/094a</t>
  </si>
  <si>
    <t>WAL/F2/094b</t>
  </si>
  <si>
    <t>WAL/F2/094c</t>
  </si>
  <si>
    <t>WAL/F2/095a</t>
  </si>
  <si>
    <t>WAL/F2/095b</t>
  </si>
  <si>
    <t>WAL/F2/095c</t>
  </si>
  <si>
    <t>WAL/F2/096a</t>
  </si>
  <si>
    <t>WAL/F2/096b</t>
  </si>
  <si>
    <t>WAL/F2/096c</t>
  </si>
  <si>
    <t>WAL/F2/097a</t>
  </si>
  <si>
    <t>WAL/F2/097b</t>
  </si>
  <si>
    <t>WAL/F2/097c</t>
  </si>
  <si>
    <t>WAL/F2/098a</t>
  </si>
  <si>
    <t>WAL/F2/098b</t>
  </si>
  <si>
    <t>WAL/F2/098c</t>
  </si>
  <si>
    <t>WAL/F2/099a</t>
  </si>
  <si>
    <t>WAL/F2/099b</t>
  </si>
  <si>
    <t>WAL/F2/099c</t>
  </si>
  <si>
    <t>WAL/F2/100a</t>
  </si>
  <si>
    <t>WAL/F2/100b</t>
  </si>
  <si>
    <t>WAL/F2/100c</t>
  </si>
  <si>
    <t>WAL/F2/101a</t>
  </si>
  <si>
    <t>WAL/F2/101b</t>
  </si>
  <si>
    <t>WAL/F2/101c</t>
  </si>
  <si>
    <t>WAL/F2/102a</t>
  </si>
  <si>
    <t>WAL/F2/102b</t>
  </si>
  <si>
    <t>WAL/F2/102c</t>
  </si>
  <si>
    <t>WAL/F2/103a</t>
  </si>
  <si>
    <t>WAL/F2/103b</t>
  </si>
  <si>
    <t>WAL/F2/103c</t>
  </si>
  <si>
    <t>WAL/F2/104a</t>
  </si>
  <si>
    <t>WAL/F2/104b</t>
  </si>
  <si>
    <t>WAL/F2/104c</t>
  </si>
  <si>
    <t>WAL/F2/105a</t>
  </si>
  <si>
    <t>WAL/F2/105b</t>
  </si>
  <si>
    <t>WAL/F2/105c</t>
  </si>
  <si>
    <t>WAL/F2/106a</t>
  </si>
  <si>
    <t>WAL/F2/106b</t>
  </si>
  <si>
    <t>WAL/F2/106c</t>
  </si>
  <si>
    <t>WAL/F2/107a</t>
  </si>
  <si>
    <t>WAL/F2/107b</t>
  </si>
  <si>
    <t>WAL/F2/107c</t>
  </si>
  <si>
    <t>WAL/F2/108a</t>
  </si>
  <si>
    <t>WAL/F2/108b</t>
  </si>
  <si>
    <t>WAL/F2/108c</t>
  </si>
  <si>
    <t>WAL/F2/110a</t>
  </si>
  <si>
    <t>WAL/F2/110b</t>
  </si>
  <si>
    <t>WAL/F2/110c</t>
  </si>
  <si>
    <t>WAL/F2/111a</t>
  </si>
  <si>
    <t>WAL/F2/111b</t>
  </si>
  <si>
    <t>WAL/F2/111c</t>
  </si>
  <si>
    <t>WAL/F2/112a</t>
  </si>
  <si>
    <t>WAL/F2/112b</t>
  </si>
  <si>
    <t>WAL/F2/112c</t>
  </si>
  <si>
    <t>WAL/F2/113a</t>
  </si>
  <si>
    <t>WAL/F2/113b</t>
  </si>
  <si>
    <t>WAL/F2/113c</t>
  </si>
  <si>
    <t>WAL/F2/114a</t>
  </si>
  <si>
    <t>WAL/F2/114b</t>
  </si>
  <si>
    <t>WAL/F2/114c</t>
  </si>
  <si>
    <t>WAL/F2/115a</t>
  </si>
  <si>
    <t>WAL/F2/115b</t>
  </si>
  <si>
    <t>WAL/F2/115c</t>
  </si>
  <si>
    <t>WAL/F2/116a</t>
  </si>
  <si>
    <t>WAL/F2/116b</t>
  </si>
  <si>
    <t>WAL/F2/116c</t>
  </si>
  <si>
    <t>WAL/F2/117a</t>
  </si>
  <si>
    <t>WAL/F2/117b</t>
  </si>
  <si>
    <t>WAL/F2/117c</t>
  </si>
  <si>
    <t>WAL/F2/118a</t>
  </si>
  <si>
    <t>WAL/F2/118b</t>
  </si>
  <si>
    <t>WAL/F2/118c</t>
  </si>
  <si>
    <t>WAL/F2/119a</t>
  </si>
  <si>
    <t>WAL/F2/119b</t>
  </si>
  <si>
    <t>WAL/F2/119c</t>
  </si>
  <si>
    <t>WAL/F2/120a</t>
  </si>
  <si>
    <t>WAL/F2/120b</t>
  </si>
  <si>
    <t>WAL/F2/120c</t>
  </si>
  <si>
    <t>WAL/F2/121a</t>
  </si>
  <si>
    <t>WAL/F2/121b</t>
  </si>
  <si>
    <t>WAL/F2/121c</t>
  </si>
  <si>
    <t>WAL/F2/122a</t>
  </si>
  <si>
    <t>WAL/F2/122b</t>
  </si>
  <si>
    <t>WAL/F2/122c</t>
  </si>
  <si>
    <t>WAL/F2/125a</t>
  </si>
  <si>
    <t>WAL/F2/125b</t>
  </si>
  <si>
    <t>WAL/F2/125c</t>
  </si>
  <si>
    <t>WAL/F2/126a</t>
  </si>
  <si>
    <t>WAL/F2/126b</t>
  </si>
  <si>
    <t>WAL/F2/126c</t>
  </si>
  <si>
    <t>WAL/F2/127a</t>
  </si>
  <si>
    <t>WAL/F2/127b</t>
  </si>
  <si>
    <t>WAL/F2/127c</t>
  </si>
  <si>
    <t>Caritas Health Partnership</t>
  </si>
  <si>
    <t>Dr Vedamurthy Adhiyaman</t>
  </si>
  <si>
    <t>Dr Ali Hafiz</t>
  </si>
  <si>
    <t>Dr Kelvin Philip Maniam</t>
  </si>
  <si>
    <t>Research/Teaching</t>
  </si>
  <si>
    <t>Research or Teaching</t>
  </si>
  <si>
    <t>Research</t>
  </si>
  <si>
    <t>Cefn Coed Hospital / Local Clinics</t>
  </si>
  <si>
    <t>Liaison Psychiatry</t>
  </si>
  <si>
    <t>Dr Abdel Rahman Mohamed</t>
  </si>
  <si>
    <t>Dr Mostafa Abdel-Raheem</t>
  </si>
  <si>
    <t>WAL/W059/040/F2/003</t>
  </si>
  <si>
    <t>F2 Educational Supervisor</t>
  </si>
  <si>
    <t>Gastroenterology &amp; Hepatology</t>
  </si>
  <si>
    <t>Geriatric Medicine &amp; Rehabilitation Medicine</t>
  </si>
  <si>
    <t>Colorectal Surgery &amp; Upper Gastro-intestinal Surgery</t>
  </si>
  <si>
    <t>Clinical Oncology &amp; Palliative Medicine</t>
  </si>
  <si>
    <t>Geriatric Medicine &amp; Orthogeriatrics</t>
  </si>
  <si>
    <t>Dermatology &amp; HIV</t>
  </si>
  <si>
    <t>Breast Surgery &amp; Endocrine Surgery</t>
  </si>
  <si>
    <t>Acute Frailty</t>
  </si>
  <si>
    <t>Dr Tom Pembroke</t>
  </si>
  <si>
    <t>Medical Education</t>
  </si>
  <si>
    <t>Prince Charles Hospital / Royal Glamorgan Hospital</t>
  </si>
  <si>
    <t>Meddygfa Teilo (Prince Philip on calls)</t>
  </si>
  <si>
    <t>English</t>
  </si>
  <si>
    <t>Welsh</t>
  </si>
  <si>
    <t>Linked Location (Training Sites only)</t>
  </si>
  <si>
    <t>Health Boards</t>
  </si>
  <si>
    <t>Bwrdd Iechyd Prifysgol Aneurin Bevan</t>
  </si>
  <si>
    <t>Bwrdd Iechyd Prifysgol Betsi Cadwaladr</t>
  </si>
  <si>
    <t>Bwrdd Iechyd Prifysgol Caerdydd a'r Fro</t>
  </si>
  <si>
    <t>Bwrdd Iechyd Prifysgol Cwm Taf Morgannwg</t>
  </si>
  <si>
    <t>Bwrdd Iechyd Prifysgol Hywel Dda</t>
  </si>
  <si>
    <t>Bwrdd Iechyd Prifysgol Bae Abertawe</t>
  </si>
  <si>
    <t>Training Sites</t>
  </si>
  <si>
    <t>Meddygfa Abertawe</t>
  </si>
  <si>
    <t>Swansea</t>
  </si>
  <si>
    <t>Meddygfa Borth</t>
  </si>
  <si>
    <t>Borth</t>
  </si>
  <si>
    <t>Neath</t>
  </si>
  <si>
    <t>Penrhyndeudraeth</t>
  </si>
  <si>
    <t>Ysbyty Cyffredinol Bronglais</t>
  </si>
  <si>
    <t>Aberystwyth</t>
  </si>
  <si>
    <t>Coedpoeth</t>
  </si>
  <si>
    <t>Bethesda</t>
  </si>
  <si>
    <t>Ysbyty Brenhinol Caerdydd</t>
  </si>
  <si>
    <t>Cardiff</t>
  </si>
  <si>
    <t>Ysbyty Cefn Coed / Clinigau Lleol</t>
  </si>
  <si>
    <t>Chirk</t>
  </si>
  <si>
    <t>Rhyl</t>
  </si>
  <si>
    <t>Canolfan Feddygol Crane</t>
  </si>
  <si>
    <t>Wrexham</t>
  </si>
  <si>
    <t>Abertillery</t>
  </si>
  <si>
    <t>Canolfan Feddygol Dinas Powys</t>
  </si>
  <si>
    <t>Dinas Powys</t>
  </si>
  <si>
    <t>Y Felinheli</t>
  </si>
  <si>
    <t>Newport</t>
  </si>
  <si>
    <t>Ysbyty Glan Clwyd</t>
  </si>
  <si>
    <t>Ysbyty Cyffredinol Glangwili</t>
  </si>
  <si>
    <t>Carmarthen</t>
  </si>
  <si>
    <t>Ysbyty Cyffredinol Glangwili / Clinigau Lleol</t>
  </si>
  <si>
    <t>Carmarthen / Llanelli</t>
  </si>
  <si>
    <t>Ysbyty Cyffredinol Glangwili / Ysbyty'r Tywysog Philip</t>
  </si>
  <si>
    <r>
      <t>Practis Meddygol G</t>
    </r>
    <r>
      <rPr>
        <sz val="11"/>
        <color theme="1"/>
        <rFont val="Calibri"/>
        <family val="2"/>
      </rPr>
      <t>ŵyr</t>
    </r>
  </si>
  <si>
    <t>Gower</t>
  </si>
  <si>
    <t>Holyhead</t>
  </si>
  <si>
    <t>Llandovery</t>
  </si>
  <si>
    <t>Llwynhendy</t>
  </si>
  <si>
    <t>Hosbis Marie Curie</t>
  </si>
  <si>
    <t>Penarth</t>
  </si>
  <si>
    <t>Caernarfon</t>
  </si>
  <si>
    <t>Llandeilo</t>
  </si>
  <si>
    <t>Burry Port</t>
  </si>
  <si>
    <t>Ysbyty Treforys</t>
  </si>
  <si>
    <t>Ysbyty Treforys (Ysbyty Singleton ar alwad)</t>
  </si>
  <si>
    <r>
      <t>Morriston Hospital / T</t>
    </r>
    <r>
      <rPr>
        <sz val="11"/>
        <color theme="1"/>
        <rFont val="Calibri"/>
        <family val="2"/>
      </rPr>
      <t>ŷ</t>
    </r>
    <r>
      <rPr>
        <sz val="11"/>
        <color theme="1"/>
        <rFont val="Calibri"/>
        <family val="2"/>
        <scheme val="minor"/>
      </rPr>
      <t xml:space="preserve"> Olwen Hospice</t>
    </r>
  </si>
  <si>
    <t>Ysbyty Treforys / Hosbis Tŷ Olwen</t>
  </si>
  <si>
    <t>Academi Ddelweddu Genedlaethol Cymru</t>
  </si>
  <si>
    <t>Pencoed</t>
  </si>
  <si>
    <t>Ysbyty Castell Nedd Port Talbot</t>
  </si>
  <si>
    <t>Port Talbot</t>
  </si>
  <si>
    <t>Ysbyty Castell Nedd Port Talbot / Clinigau Lleol</t>
  </si>
  <si>
    <t>Port Talbot / Neath</t>
  </si>
  <si>
    <t>Ysbyty Castell Nedd Port Talbot / Ysbyty Tonna</t>
  </si>
  <si>
    <t>Ysbyty Neuadd Nevill</t>
  </si>
  <si>
    <t>Abergavenny</t>
  </si>
  <si>
    <t>Meddygfa Padarn</t>
  </si>
  <si>
    <t>Trecynon / Aberdare</t>
  </si>
  <si>
    <t>Ystradgynlais</t>
  </si>
  <si>
    <t>Penygraig</t>
  </si>
  <si>
    <t>Canolfan Feddygol Pont Newydd</t>
  </si>
  <si>
    <t>Porth</t>
  </si>
  <si>
    <t>Ysbyty'r Tywysog Siarl</t>
  </si>
  <si>
    <t>Merthyr Tydfil</t>
  </si>
  <si>
    <t>Ysbyty'r Tywysog Philip</t>
  </si>
  <si>
    <t>Llanelli</t>
  </si>
  <si>
    <t>Ysbyty'r Tywysog Philip (Ysbyty Cyffredinol Glangwili ar alwad)</t>
  </si>
  <si>
    <t>Llanelli (Carmarthen)</t>
  </si>
  <si>
    <t>Ysbyty'r Tywysog Philip / Ysbyty Cyffredinol Glangwili</t>
  </si>
  <si>
    <t>Llanelli / Carmarthen</t>
  </si>
  <si>
    <t>Ysbyty Tywysoges Cymru</t>
  </si>
  <si>
    <t>Bridgend</t>
  </si>
  <si>
    <t>Buckley</t>
  </si>
  <si>
    <t>Ysbyty Brenhinol Morgannwg</t>
  </si>
  <si>
    <t>Llantrisant</t>
  </si>
  <si>
    <t>Ysbyty Brenhinol Morgannwg / Ysbyty Dewi Sant</t>
  </si>
  <si>
    <t>Llantrisant / Pontypridd</t>
  </si>
  <si>
    <t>Ysbyty Brenhinol Gwent</t>
  </si>
  <si>
    <t>Ysbyty Brenhinol Gwent / Ysbyty Neuadd Nevill</t>
  </si>
  <si>
    <t>Newport / Abergavenny</t>
  </si>
  <si>
    <t>Ysbyty Singleton</t>
  </si>
  <si>
    <t>St Thomas Surgery (Abertawe)</t>
  </si>
  <si>
    <t>Llawfeddygaeth Taliesin</t>
  </si>
  <si>
    <t>Lampeter</t>
  </si>
  <si>
    <t>Ysbyty Prifysgol y Faenor</t>
  </si>
  <si>
    <t>Cwmbran</t>
  </si>
  <si>
    <t>Ysbyty Prifysgol y Faenor / Ysbyty Brenhinol Gwent</t>
  </si>
  <si>
    <t>Cwmbran / Newport</t>
  </si>
  <si>
    <t>Ysbyty Prifysgol y Faenor / Hosbis Y Cymoedd</t>
  </si>
  <si>
    <t>Cwmbran / Ebbw Vale</t>
  </si>
  <si>
    <t>Canolfan Feddygol Grove</t>
  </si>
  <si>
    <t>Connahs Quay</t>
  </si>
  <si>
    <t>Ysbyty Athrofaol Llandochau</t>
  </si>
  <si>
    <t>Ysbyty Athrofaol Llandochau (Ysbyty Athrofaol Cymru ar alwad)</t>
  </si>
  <si>
    <t>Penarth (Cardiff)</t>
  </si>
  <si>
    <t>University Hospital Llandough / Marie Curie Hospice</t>
  </si>
  <si>
    <t xml:space="preserve"> Ysbyty Athrofaol Llandochau / Hosbis Marie Curie</t>
  </si>
  <si>
    <t>Penarth / Cardiff</t>
  </si>
  <si>
    <t>Ysbyty Athrofaol Cymru</t>
  </si>
  <si>
    <t>Ysbyty Athrofaol Cymru (Ysbyty Athrofaol Llandochau ar alwad)</t>
  </si>
  <si>
    <t>Cardiff (Penarth)</t>
  </si>
  <si>
    <t>Ysbyty Athrofaol Cymru / Ysbyty Athrofaol Llandochau</t>
  </si>
  <si>
    <t>Cardiff / Penarth</t>
  </si>
  <si>
    <t>Meddygfa Uplands a'r Mwmbwls</t>
  </si>
  <si>
    <t>The Mumbles</t>
  </si>
  <si>
    <t>Canolfan Ganser Felindre</t>
  </si>
  <si>
    <t>Ysbyty Cyffredinol Llwynhelyg</t>
  </si>
  <si>
    <t>Haverfordwest</t>
  </si>
  <si>
    <t>Maesteg</t>
  </si>
  <si>
    <t>Ysbyty Wrexham Maelor</t>
  </si>
  <si>
    <t>Bangor</t>
  </si>
  <si>
    <t>Sites</t>
  </si>
  <si>
    <t>Y Fenni</t>
  </si>
  <si>
    <t>Abertyleri</t>
  </si>
  <si>
    <t>Y Borth</t>
  </si>
  <si>
    <t>Pen-y-bont</t>
  </si>
  <si>
    <t>Bwcle</t>
  </si>
  <si>
    <t>Porth Tywyn</t>
  </si>
  <si>
    <t>Caerdydd</t>
  </si>
  <si>
    <t>Caerdydd (Penarth)</t>
  </si>
  <si>
    <t>Caerdydd / Penarth</t>
  </si>
  <si>
    <t>Caerfyrddin</t>
  </si>
  <si>
    <t>Caerfyrddin / Llanelli</t>
  </si>
  <si>
    <t>Y Waun</t>
  </si>
  <si>
    <t>Cei Connah</t>
  </si>
  <si>
    <t>Cwmbrân</t>
  </si>
  <si>
    <t>Cwmbrân / Glynebwy</t>
  </si>
  <si>
    <t>Cwmbrân / Casnewydd</t>
  </si>
  <si>
    <t>Gŵyr</t>
  </si>
  <si>
    <t>Hwlffordd</t>
  </si>
  <si>
    <t>Caergybi</t>
  </si>
  <si>
    <t>Llanbedr Pont Steffan</t>
  </si>
  <si>
    <t>Llanymddyfri</t>
  </si>
  <si>
    <t>Llanelli (Caerfyrddin)</t>
  </si>
  <si>
    <t>Llanelli / Caerfyrddin</t>
  </si>
  <si>
    <t>Merthyr Tudful</t>
  </si>
  <si>
    <t>Castell-nedd</t>
  </si>
  <si>
    <t>Casnewydd</t>
  </si>
  <si>
    <t>Casnewydd / Y Fenni</t>
  </si>
  <si>
    <t>Newport / Cwmbran</t>
  </si>
  <si>
    <t>Casnewydd / Cwmbrân</t>
  </si>
  <si>
    <t>Penarth (Caerdydd)</t>
  </si>
  <si>
    <t>Penarth / Caerdydd</t>
  </si>
  <si>
    <t>Port Talbot / Castell-nedd</t>
  </si>
  <si>
    <t>Y Porth</t>
  </si>
  <si>
    <t>Y Rhyl</t>
  </si>
  <si>
    <t>Abertawe</t>
  </si>
  <si>
    <t>Mwmbwis</t>
  </si>
  <si>
    <r>
      <t>Trecynon / Aberd</t>
    </r>
    <r>
      <rPr>
        <sz val="11"/>
        <color theme="1"/>
        <rFont val="Calibri"/>
        <family val="2"/>
      </rPr>
      <t>â</t>
    </r>
    <r>
      <rPr>
        <sz val="11"/>
        <color theme="1"/>
        <rFont val="Calibri"/>
        <family val="2"/>
        <scheme val="minor"/>
      </rPr>
      <t>r</t>
    </r>
  </si>
  <si>
    <t>Wrecsam</t>
  </si>
  <si>
    <t>TBCs</t>
  </si>
  <si>
    <t>Safle I'w Gadarnhau</t>
  </si>
  <si>
    <t>Arbenigedd I'w Gadarnhau</t>
  </si>
  <si>
    <t>Subspecialty to be confirmed</t>
  </si>
  <si>
    <t>Is-arbenigedd I'w Gadarnhau</t>
  </si>
  <si>
    <t>Goruchwyliwr I'w Gadarnhau</t>
  </si>
  <si>
    <t>Specialties</t>
  </si>
  <si>
    <t>Meddygaeth Fewnol Acíwt</t>
  </si>
  <si>
    <t>Uned Asesu Meddygol Acíwt</t>
  </si>
  <si>
    <t>Ffeibrosis Systig Oedolion</t>
  </si>
  <si>
    <t>Triniaeth Ddydd</t>
  </si>
  <si>
    <t>Anestheteg</t>
  </si>
  <si>
    <t>Llawdriniaeth ar y Fron</t>
  </si>
  <si>
    <t>Cardioleg</t>
  </si>
  <si>
    <t>Cardiology, Dermatology</t>
  </si>
  <si>
    <t>Cardioleg, Dermatoleg</t>
  </si>
  <si>
    <t>Llawfeddygaeth Cardio-thorasig</t>
  </si>
  <si>
    <t>Oncoleg Glinigol</t>
  </si>
  <si>
    <t>Ffarmacoleg Glinigol a Therapiwteg</t>
  </si>
  <si>
    <t>Radioleg Glinigol</t>
  </si>
  <si>
    <t>Llawdriniaeth y Colon a'r Rhefr</t>
  </si>
  <si>
    <t>Iechyd Rhywiol ac Atgenhedlol cymunedol</t>
  </si>
  <si>
    <t>Seiciatreg Cymunedol</t>
  </si>
  <si>
    <t>Gofal Critigol</t>
  </si>
  <si>
    <t>Dermatoleg</t>
  </si>
  <si>
    <t>Meddygaeth Frys</t>
  </si>
  <si>
    <t>Endocrinoleg a Diabetes Mellitus</t>
  </si>
  <si>
    <t>Gastroenteroleg</t>
  </si>
  <si>
    <t>Gastroenterology, Infectious Diseases</t>
  </si>
  <si>
    <t>Gastroenteroleg, Clefydau Heintus</t>
  </si>
  <si>
    <t>Meddygaeth Gyffredinol (Mewnol)</t>
  </si>
  <si>
    <t>Seiciatreg Gyffredinol</t>
  </si>
  <si>
    <t>Llawdriniaeth Gyffredinol</t>
  </si>
  <si>
    <t>Practis Cyffredinol</t>
  </si>
  <si>
    <t>Practis Cyffredinol (SDEC)</t>
  </si>
  <si>
    <t>Meddygaeth Genhedlol-droethol</t>
  </si>
  <si>
    <t>Meddygaeth Geriatreg</t>
  </si>
  <si>
    <t>Hematoleg</t>
  </si>
  <si>
    <t>Hepatology</t>
  </si>
  <si>
    <t>Hepatoleg</t>
  </si>
  <si>
    <t>Llawdriniaeth Hepato-Pancreatico-Biliary</t>
  </si>
  <si>
    <t>Histopatholeg</t>
  </si>
  <si>
    <t>Clefydau Heintus</t>
  </si>
  <si>
    <t>Meddygaeth Gofal Dwys</t>
  </si>
  <si>
    <t>Seiciatreg Gyswllt</t>
  </si>
  <si>
    <t>Llawdriniaeth Gastroberfeddol Is</t>
  </si>
  <si>
    <t>Uned Asesu Meddygol</t>
  </si>
  <si>
    <t>Microbioleg Feddygol</t>
  </si>
  <si>
    <t>Uned Mân Anafiadau</t>
  </si>
  <si>
    <t>Meddygaeth Newyddenedigol</t>
  </si>
  <si>
    <t>Niwroleg</t>
  </si>
  <si>
    <t>Niwrolawdriniaeth</t>
  </si>
  <si>
    <t>Obstetreg a Gynaecoleg</t>
  </si>
  <si>
    <t>Seiciatreg Henaint</t>
  </si>
  <si>
    <t>Offthalmoleg</t>
  </si>
  <si>
    <t>Llawdriniaeth y Geg a Gên ac Wyneb</t>
  </si>
  <si>
    <t>Orthogeriatreg</t>
  </si>
  <si>
    <t>Clust, Trwyn a Gwddf</t>
  </si>
  <si>
    <t>Pediatreg</t>
  </si>
  <si>
    <t>Llawfeddygaeth Pediatrig</t>
  </si>
  <si>
    <t>Meddygaeth Liniarol</t>
  </si>
  <si>
    <t>Llawdriniaeth Gosmetig</t>
  </si>
  <si>
    <t>Post Anaesthetic Care Unit</t>
  </si>
  <si>
    <t>Uned Gofal Ôl-Anesthetig</t>
  </si>
  <si>
    <t>Meddygaeth Iechyd Cyhoeddus</t>
  </si>
  <si>
    <t>Meddygaeth Adsefydlu</t>
  </si>
  <si>
    <t>Meddygaeth Arennol</t>
  </si>
  <si>
    <t>Ymchwil</t>
  </si>
  <si>
    <t>Ymchwil neu Addysgu</t>
  </si>
  <si>
    <t>Ymchwil/Addysgu</t>
  </si>
  <si>
    <t>Meddygaeth Anadlol</t>
  </si>
  <si>
    <t>Rhewmatoleg</t>
  </si>
  <si>
    <t>Meddygaeth Strôc</t>
  </si>
  <si>
    <t>Seiciatreg  Camddefnyddio Sylweddau</t>
  </si>
  <si>
    <t>Trawma Llawdriniaeth Orthopedig</t>
  </si>
  <si>
    <t>Llawdriniaeth Gastroberfeddol Usaf</t>
  </si>
  <si>
    <t>Wroleg</t>
  </si>
  <si>
    <t>Llawdriniaeth Fasgwlaidd</t>
  </si>
  <si>
    <t>Mae'r daenlen hon yn cynnwys manylion lleoliad pob Rhaglen Sylfaen a gynigir yng Nghymru. Defnyddiwch hyn ar y cyd â'r wybodaeth ychwanegol a ddarperir ar ein Recriwtio wefan - https://aagic.gig.cymru/addysg-a-hyfforddiant/sylfaen/recriwtio-ar-gyfer-y-rhaglen-sylfaen/</t>
  </si>
  <si>
    <t>This spreadsheet contains the placement details of each Foundation Programme offered within Wales. Please use this in conjunction with the additional information provided on our Recruitment website - https://heiw.nhs.wales/education-and-training/recruitment/foundation-recruitment/</t>
  </si>
  <si>
    <t>Fe welwch fod y daenlen hon yn cynnwys hidlwyr er mwyn cynorthwyo gyda llywio'r Rhaglenni, ac amlinellir isod y colofnau mwyaf perthnasol ar gyfer eich cyfeirnod:</t>
  </si>
  <si>
    <t>You will find that this spreadsheet contains filters in order to assist with navigation of the Programmes, and outlined below are the most relevant columns for your reference:</t>
  </si>
  <si>
    <r>
      <rPr>
        <b/>
        <sz val="12"/>
        <color theme="1"/>
        <rFont val="Calibri"/>
        <family val="2"/>
        <scheme val="minor"/>
      </rPr>
      <t xml:space="preserve">Mae Cyfeirnod y Rhaglen </t>
    </r>
    <r>
      <rPr>
        <sz val="12"/>
        <color theme="1"/>
        <rFont val="Calibri"/>
        <family val="2"/>
        <scheme val="minor"/>
      </rPr>
      <t xml:space="preserve">(Colofn B) yn cynnwys ein codau cynllun (rhestr lawn o'r codau isod), ac felly gellir eu defnyddio i hidlo Rhaglenni yn ôl Bwrdd Iechyd. </t>
    </r>
    <r>
      <rPr>
        <i/>
        <sz val="12"/>
        <color theme="1"/>
        <rFont val="Calibri"/>
        <family val="2"/>
        <scheme val="minor"/>
      </rPr>
      <t>Wrth wneud hyn, byddwch yn ymwybodol bod rhai Rhaglenni'n croesi dau Fwrdd Iechyd.</t>
    </r>
  </si>
  <si>
    <r>
      <rPr>
        <b/>
        <sz val="12"/>
        <color theme="1"/>
        <rFont val="Calibri"/>
        <family val="2"/>
        <scheme val="minor"/>
      </rPr>
      <t xml:space="preserve">Programme Reference </t>
    </r>
    <r>
      <rPr>
        <sz val="12"/>
        <color theme="1"/>
        <rFont val="Calibri"/>
        <family val="2"/>
        <scheme val="minor"/>
      </rPr>
      <t xml:space="preserve">(Column B) contains our scheme codes (full list of codes below), and so can be used to filter Programmes by Health Board. </t>
    </r>
    <r>
      <rPr>
        <i/>
        <sz val="12"/>
        <color theme="1"/>
        <rFont val="Calibri"/>
        <family val="2"/>
        <scheme val="minor"/>
      </rPr>
      <t xml:space="preserve">When doing this, please be aware that some Programmes cross two Health Boards. </t>
    </r>
  </si>
  <si>
    <r>
      <rPr>
        <b/>
        <sz val="12"/>
        <color theme="1"/>
        <rFont val="Calibri"/>
        <family val="2"/>
        <scheme val="minor"/>
      </rPr>
      <t>Teitl y Rhaglen</t>
    </r>
    <r>
      <rPr>
        <sz val="12"/>
        <color theme="1"/>
        <rFont val="Calibri"/>
        <family val="2"/>
        <scheme val="minor"/>
      </rPr>
      <t xml:space="preserve"> (Colofn C) yn diffinio'r cod a roddwyd i'r Rhaglen o fewn system Oriel, a dylid cyfeirio ato wrth wneud eich Dewisiadau ar ôl eu derbyn i Ysgol Sefydledig Cymru.</t>
    </r>
  </si>
  <si>
    <r>
      <t>Programme Title</t>
    </r>
    <r>
      <rPr>
        <sz val="12"/>
        <color theme="1"/>
        <rFont val="Calibri"/>
        <family val="2"/>
        <scheme val="minor"/>
      </rPr>
      <t xml:space="preserve"> (Column C) defines the code that has been given to the Programme within the Oriel system, and should be referred to when selecting your Preferences after acceptance into the Wales Foundation School</t>
    </r>
    <r>
      <rPr>
        <b/>
        <sz val="12"/>
        <color theme="1"/>
        <rFont val="Calibri"/>
        <family val="2"/>
        <scheme val="minor"/>
      </rPr>
      <t>.</t>
    </r>
  </si>
  <si>
    <t>Codau Cynllun</t>
  </si>
  <si>
    <t xml:space="preserve">
Allwedd Lliw</t>
  </si>
  <si>
    <t>Scheme Codes</t>
  </si>
  <si>
    <t>Colour Key</t>
  </si>
  <si>
    <t>7A1</t>
  </si>
  <si>
    <t>BIP Betsi Cadwaladr</t>
  </si>
  <si>
    <t>Rhaglen Sylfaen (FP)</t>
  </si>
  <si>
    <t>Betsi Cadwaladr UHB</t>
  </si>
  <si>
    <t>Foundation Programme (FP)</t>
  </si>
  <si>
    <t>7A1W</t>
  </si>
  <si>
    <t>Rhaglen Sylfaen Arbenigol (SFP)</t>
  </si>
  <si>
    <t>Specialised Foundation Programme (SFP)</t>
  </si>
  <si>
    <t>7A1C</t>
  </si>
  <si>
    <t>Ysbyty Glan Clywd</t>
  </si>
  <si>
    <t>Hyfforddiant Sylfaen Integredig Hydredol (LIFT)</t>
  </si>
  <si>
    <t>Longitudinal Integrated Foundation Training (LIFT)</t>
  </si>
  <si>
    <t>7A1E</t>
  </si>
  <si>
    <t>7A2</t>
  </si>
  <si>
    <t>BIP Hywel Dda</t>
  </si>
  <si>
    <t>Hywel Dda UHB</t>
  </si>
  <si>
    <t>7A2N</t>
  </si>
  <si>
    <t>Profiad Arbennig (SE)</t>
  </si>
  <si>
    <t>Special Experience (SE)</t>
  </si>
  <si>
    <t>7A2W</t>
  </si>
  <si>
    <t>7A2E</t>
  </si>
  <si>
    <t>7A3</t>
  </si>
  <si>
    <t>BIP Bae Abertawe</t>
  </si>
  <si>
    <t>Swansea Bay UHB</t>
  </si>
  <si>
    <t>7A4</t>
  </si>
  <si>
    <t>BIP Caerdydd a'r Fro</t>
  </si>
  <si>
    <t>Cardiff &amp; Vale UHB</t>
  </si>
  <si>
    <t>7A5</t>
  </si>
  <si>
    <t>BIP Cwm Taf Morgannwg</t>
  </si>
  <si>
    <t>Cwm Taf Morgannwg UHB</t>
  </si>
  <si>
    <t>7A5N</t>
  </si>
  <si>
    <t>7A5W</t>
  </si>
  <si>
    <t>7A5S</t>
  </si>
  <si>
    <t>7A6</t>
  </si>
  <si>
    <t>BIP Aneurin Bevan</t>
  </si>
  <si>
    <t>Aneurin Bevan UHB</t>
  </si>
  <si>
    <t>Nodwch fod pob swydd yn agored i newid.</t>
  </si>
  <si>
    <t>Please note all posts are subject to change.</t>
  </si>
  <si>
    <t>O bosib ar fyr rybudd, ac yn unol ag anghenion y byrddau iechyd ac Ysgol Sylfaen Cymru. Bydd unrhyw newidiadau i swyddi neu gylchdroadau yn cwrdd â gofynion clinigol ac addysgol Rhaglen Sylfaen Cymru, a byddwn yn ymdrechu i hysbysu unrhyw bartïon yr effeithir arnynt cyn gynted â phosibl.</t>
  </si>
  <si>
    <t>Possibly at short notice, and according to the needs of the healthboards and the Wales Foundation School.  Any changes to posts or rotations will meet the clinical and educational requirements of the Wales Foundation Programme, and we will endeavour to notify any affected parties as soon as possible.</t>
  </si>
  <si>
    <t>Programme Type</t>
  </si>
  <si>
    <t>Summary of Placements</t>
  </si>
  <si>
    <t>Programme Trust</t>
  </si>
  <si>
    <t>Math o Raglen</t>
  </si>
  <si>
    <t>Cyfeirnod y Rhaglan</t>
  </si>
  <si>
    <t>Teitl y Rhaglen</t>
  </si>
  <si>
    <t>Crynodeb o'r Lleoliadau</t>
  </si>
  <si>
    <t>Ymddiriedolaeth y Rhaglan</t>
  </si>
  <si>
    <t>S2 Goruchwyliwr Addysgol</t>
  </si>
  <si>
    <t>S2 Lleoliad 1: Safle</t>
  </si>
  <si>
    <t>S2 Lleoliad 1: Lleoliad</t>
  </si>
  <si>
    <t>S2 Lleoliad 1: Arbenigedd / Is-arbenigedd</t>
  </si>
  <si>
    <t>S2 Lleoliad 1: Goruchwyliwr Clinigol</t>
  </si>
  <si>
    <t>S2 Lleoliad 2: Safle</t>
  </si>
  <si>
    <t>S2 Lleoliad 2: Lleoliad</t>
  </si>
  <si>
    <t>S2 Lleoliad 2: Arbenigedd / Is-arbenigedd</t>
  </si>
  <si>
    <t>S2 Lleoliad 2: Goruchwyliwr Clinigol</t>
  </si>
  <si>
    <t>S2 Lleoliad 3: Safle</t>
  </si>
  <si>
    <t>S2 Lleoliad 3: Lleoliad</t>
  </si>
  <si>
    <t>S2 Lleoliad 3: Arbenigedd / Is-arbenigedd</t>
  </si>
  <si>
    <t>S2 Lleoliad 3: Goruchwyliwr Clinigol</t>
  </si>
  <si>
    <t>New Tredegar</t>
  </si>
  <si>
    <t>Tredegar Newydd</t>
  </si>
  <si>
    <t>Cross Health Board Foundation Programme (Cross-FP)</t>
  </si>
  <si>
    <t>Ystrad Mynach</t>
  </si>
  <si>
    <t>Oak Tree Surgery</t>
  </si>
  <si>
    <t>Meddygfa Coed Derwen</t>
  </si>
  <si>
    <t>Meddygfa Teilo (Tywysog Philip ar alwad)</t>
  </si>
  <si>
    <t>Llandeilo (Llanelli)</t>
  </si>
  <si>
    <t>Gold Tops</t>
  </si>
  <si>
    <t>Topiau Aur</t>
  </si>
  <si>
    <t>Marie Curie Hospice (University Hospital Llandough on calls)</t>
  </si>
  <si>
    <t>Hosbis Marie Curie (Ysbyty Athrofaol Llandochau ar alwad)</t>
  </si>
  <si>
    <t>Clinical Decisions Unit</t>
  </si>
  <si>
    <t>Trellerch</t>
  </si>
  <si>
    <t>Tryleg</t>
  </si>
  <si>
    <t>The Grange University Hospital / Nevill Hall Hospital</t>
  </si>
  <si>
    <t>Ysbyty Prifysgol y Faenor / Ysbyty Neuadd Nevill</t>
  </si>
  <si>
    <t>Cwmbran / Abergavenny</t>
  </si>
  <si>
    <t>Canolfan Iechyd Plas Menai</t>
  </si>
  <si>
    <t>Llanfairfechan</t>
  </si>
  <si>
    <t>Canolfan Iechyd Bron Derw</t>
  </si>
  <si>
    <t>Risca</t>
  </si>
  <si>
    <t>Rhisga</t>
  </si>
  <si>
    <t>Ysbyty Gwynllyw</t>
  </si>
  <si>
    <t>Endocrine Surgery</t>
  </si>
  <si>
    <t>HIV</t>
  </si>
  <si>
    <t>Gastroenteroleg &amp; Hepatoleg</t>
  </si>
  <si>
    <t>Meddygaeth Geriatreg &amp; Meddygaeth Strôc</t>
  </si>
  <si>
    <t>Meddygaeth Geriatreg &amp; Meddygaeth Adsefydlu</t>
  </si>
  <si>
    <t>Llawdriniaeth y Colon a'r Rhefr &amp; Llawdriniaeth Gastroberfeddol Uchaf</t>
  </si>
  <si>
    <t>Oncoleg Glinigol &amp; Meddygaeth Liniarol</t>
  </si>
  <si>
    <t>Pediatreg Cymunedol</t>
  </si>
  <si>
    <t>Meddygaeth Geriatreg &amp; Orthogeriatreg</t>
  </si>
  <si>
    <t>Uned Penderfyniadau Clinigol</t>
  </si>
  <si>
    <t>Llawdriniaeth Endocrinaidd</t>
  </si>
  <si>
    <t>Uned Polytrawma</t>
  </si>
  <si>
    <t>Eiddilwch Acíwt</t>
  </si>
  <si>
    <t>Llawdriniaeth ar y Fron &amp; Llawdriniaeth Endocrinaidd</t>
  </si>
  <si>
    <t>Dermatoleg &amp; HIV</t>
  </si>
  <si>
    <t>Cwmbrân / Y Fenni</t>
  </si>
  <si>
    <t>Pathology or Biochemistry or Neurosurgery</t>
  </si>
  <si>
    <t>Patholeg neu Biocemeg neu Niwrolawdriniaeth</t>
  </si>
  <si>
    <t>Pathology</t>
  </si>
  <si>
    <t xml:space="preserve">Patholeg </t>
  </si>
  <si>
    <t>Dyfi Valley Health</t>
  </si>
  <si>
    <t>Iechyd Bro Dyfi</t>
  </si>
  <si>
    <t>Machynlleth</t>
  </si>
  <si>
    <t>Pontypridd</t>
  </si>
  <si>
    <t>Ysbyty'r Tywysog Siarl / Ysbyty Brenhinol Morgannwg</t>
  </si>
  <si>
    <t>Merthyr Tydfil / Llantrisant</t>
  </si>
  <si>
    <t>Meddygfa Eglwysbach</t>
  </si>
  <si>
    <t>F2/7A5W/050a</t>
  </si>
  <si>
    <t>F2/7A5W/050b</t>
  </si>
  <si>
    <t>F2/7A5W/050c</t>
  </si>
  <si>
    <t>Dyfed Road Surgery</t>
  </si>
  <si>
    <t>Meddygfa Heol Dyfed</t>
  </si>
  <si>
    <t>Merthyr Tudful / Llantrisant</t>
  </si>
  <si>
    <t>Hydredol S2: Safle</t>
  </si>
  <si>
    <t>Hydredol S2: Lleoliad</t>
  </si>
  <si>
    <t>Hydredol S2: Arbenigedd</t>
  </si>
  <si>
    <t>Hydredol S2: Ymddiriedolaeth</t>
  </si>
  <si>
    <t>Near Peer Teaching</t>
  </si>
  <si>
    <t>Addysgu Near Peer</t>
  </si>
  <si>
    <t>Rhaglan Sylfaen Traws Bwrdd Iechyd Prifysgol (Cross-FP)</t>
  </si>
  <si>
    <t>Pontyclun</t>
  </si>
  <si>
    <t>Pontyclun / Pontypridd</t>
  </si>
  <si>
    <t>FP-Cross</t>
  </si>
  <si>
    <t>Dr Steve Kihara</t>
  </si>
  <si>
    <t>WAL/7A6G9/021/F2/001</t>
  </si>
  <si>
    <t>WAL/7A6G9/021/F2/002</t>
  </si>
  <si>
    <t>WAL/7A6G9/021/F2/003</t>
  </si>
  <si>
    <t>Llangefni</t>
  </si>
  <si>
    <t>Ysbyty Cefni</t>
  </si>
  <si>
    <t>"Mountain Medicine"</t>
  </si>
  <si>
    <t>F2 SFP/LIFT: Specialty</t>
  </si>
  <si>
    <t>F2/7A6-RQF/125a</t>
  </si>
  <si>
    <t>F2/7A4-RQF/126a</t>
  </si>
  <si>
    <t>F2/7A4-RQF/126b</t>
  </si>
  <si>
    <t>F2/7A4-RQF/126c</t>
  </si>
  <si>
    <t>F2/7A5N-RQF/127a</t>
  </si>
  <si>
    <t>F2/7A5N-RQF/127b</t>
  </si>
  <si>
    <t>F2/7A5N-RQF/127c</t>
  </si>
  <si>
    <t>Dowlais</t>
  </si>
  <si>
    <t>Withybush General Hospital (Glangwili General Hospital on call)</t>
  </si>
  <si>
    <t>Ysbyty Cyffredinol Llwynhelyg  (Ysbyty Cyffredinol Glangwili ar alwad)</t>
  </si>
  <si>
    <t>Haverfordwest (Carmarthen)</t>
  </si>
  <si>
    <t>Hwlffordd (Caerfyrddin)</t>
  </si>
  <si>
    <t>Milford Haven</t>
  </si>
  <si>
    <t>St Thomas Surgery (Haverfordwest)</t>
  </si>
  <si>
    <t>Abergele</t>
  </si>
  <si>
    <t>Canolfan Adnoddau Morwrol</t>
  </si>
  <si>
    <t>Rhuddlan Children's Centre</t>
  </si>
  <si>
    <t>F2 Placement 1: Location</t>
  </si>
  <si>
    <t>F2 Placement 1: Specialty / Subspecialty</t>
  </si>
  <si>
    <t>F2 Placement 2: Location</t>
  </si>
  <si>
    <t>F2 Placement 2: Specialty / Sub-specialty</t>
  </si>
  <si>
    <t>F2 Placement 3: Location</t>
  </si>
  <si>
    <t>F2 Placement 3: Specialty / Sub-Specialty</t>
  </si>
  <si>
    <t>F2 Longitudinal: Site</t>
  </si>
  <si>
    <t>F2 Longitudinal: Location</t>
  </si>
  <si>
    <t>F2 Longitudinal: Speciality</t>
  </si>
  <si>
    <t>F2 Longitudinal: Supervisor</t>
  </si>
  <si>
    <t>2023-24 Vacancies</t>
  </si>
  <si>
    <t>N/a</t>
  </si>
  <si>
    <t>Trust to be confirmed</t>
  </si>
  <si>
    <t>Ymddiriedolaeth l'w Gadarnhau</t>
  </si>
  <si>
    <t>Academic</t>
  </si>
  <si>
    <t>Academaidd</t>
  </si>
  <si>
    <t>Bangor University</t>
  </si>
  <si>
    <t>Prifysgol Bangor</t>
  </si>
  <si>
    <t>"Meddyginiaeth y Mynydd"</t>
  </si>
  <si>
    <t>"Coastal Medicine"</t>
  </si>
  <si>
    <t>St Davids Lifeboat Station</t>
  </si>
  <si>
    <t>St Davids</t>
  </si>
  <si>
    <t>Tyddewi</t>
  </si>
  <si>
    <t>Gorsaf Bad Achub Tyddewi</t>
  </si>
  <si>
    <t>North Wales Clinical School</t>
  </si>
  <si>
    <t>Simulation Training</t>
  </si>
  <si>
    <t>Ysgol Glinigol Gogledd Cymru</t>
  </si>
  <si>
    <t>Hyfforddiant Efelychu</t>
  </si>
  <si>
    <t>Cancer</t>
  </si>
  <si>
    <t>Meddygaeth Geriatreg &amp; Ffarmacoleg Glinigol a Therapiwteg</t>
  </si>
  <si>
    <t>Seiciatreg Oedolion</t>
  </si>
  <si>
    <t>Hematoleg &amp; Meddygaeth Liniarol</t>
  </si>
  <si>
    <t>Haematology &amp; Palliative Medicine</t>
  </si>
  <si>
    <t>Canser</t>
  </si>
  <si>
    <t>Gofal Brys ar yr Un Diwrnod</t>
  </si>
  <si>
    <t>F2/7A6-RQF/125b</t>
  </si>
  <si>
    <t>F2/7A6-RQF/125c</t>
  </si>
  <si>
    <t>Addysg Feddygol</t>
  </si>
  <si>
    <t>"Meddygaeth Arfordirol"</t>
  </si>
  <si>
    <t>Wales Foundation School - Foundation Programmes (F2)</t>
  </si>
  <si>
    <t>Ysgol Sylfaen Cymru - Rhaglenni Sylfaen (S2)</t>
  </si>
  <si>
    <r>
      <rPr>
        <b/>
        <sz val="12"/>
        <color theme="1"/>
        <rFont val="Calibri"/>
        <family val="2"/>
        <scheme val="minor"/>
      </rPr>
      <t>Programme Type</t>
    </r>
    <r>
      <rPr>
        <sz val="12"/>
        <color theme="1"/>
        <rFont val="Calibri"/>
        <family val="2"/>
        <scheme val="minor"/>
      </rPr>
      <t xml:space="preserve"> (Column A) defines whether the Programme is a Specialised Foundation Programme (SFP), a Longitudinal Integrated Foundation Programme (LIFT), Special Experience (SE), a Cross Health Board programme Foundation Programme (Cross-FP) or a standard Foundation Programme (FP). These are colour coded as per the key below.</t>
    </r>
  </si>
  <si>
    <r>
      <rPr>
        <b/>
        <sz val="12"/>
        <color theme="1"/>
        <rFont val="Calibri"/>
        <family val="2"/>
        <scheme val="minor"/>
      </rPr>
      <t>Mae Math o Raglen</t>
    </r>
    <r>
      <rPr>
        <sz val="12"/>
        <color theme="1"/>
        <rFont val="Calibri"/>
        <family val="2"/>
        <scheme val="minor"/>
      </rPr>
      <t xml:space="preserve"> (Colofn A) yn diffinio a yw'r Rhaglen yn Rhaglen Sylfaen Arbenigol (SFP), Rhaglen Sylfaen Integredig Hydredol (LIFT),  Profiad Arbennig (SE), Rhaglan Sylfaen Traws Bwrdd Iechyd Prifysgol (Cross-FP) neu Raglen Sylfaen arferol. Mae'r rhain wedi'u codio â lliw yn unol â'r allwedd isod.</t>
    </r>
  </si>
  <si>
    <t>RQF</t>
  </si>
  <si>
    <t>Ymddiriedolaeth GIG Prifysgol Felindre</t>
  </si>
  <si>
    <t>Rhaglen "Near Peer" (NP)</t>
  </si>
  <si>
    <t>Near Peer Programme (NP)</t>
  </si>
  <si>
    <t>NP</t>
  </si>
  <si>
    <t>Mr Shanmugavelu Gunasekaran</t>
  </si>
  <si>
    <t>2023-24 Swyddi Gwag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</si>
</sst>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Arial"/>
      <family val="2"/>
    </font>
    <font>
      <sz val="11"/>
      <color rgb="FF000000"/>
      <name val="Calibri"/>
      <family val="2"/>
    </font>
    <font>
      <sz val="11"/>
      <color theme="1"/>
      <name val="Calibri"/>
      <family val="2"/>
    </font>
    <font>
      <sz val="12"/>
      <color theme="1"/>
      <name val="Calibri"/>
      <family val="2"/>
      <scheme val="minor"/>
    </font>
    <font>
      <b/>
      <u/>
      <sz val="20"/>
      <color theme="1"/>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
      <b/>
      <i/>
      <sz val="12"/>
      <color theme="1"/>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34998626667073579"/>
        <bgColor indexed="64"/>
      </patternFill>
    </fill>
    <fill>
      <patternFill patternType="solid">
        <fgColor theme="0" tint="-0.499984740745262"/>
        <bgColor indexed="64"/>
      </patternFill>
    </fill>
    <fill>
      <patternFill patternType="solid">
        <fgColor theme="9"/>
        <bgColor indexed="64"/>
      </patternFill>
    </fill>
    <fill>
      <patternFill patternType="solid">
        <fgColor rgb="FFFFC000"/>
        <bgColor indexed="64"/>
      </patternFill>
    </fill>
    <fill>
      <patternFill patternType="solid">
        <fgColor theme="0"/>
        <bgColor indexed="64"/>
      </patternFill>
    </fill>
    <fill>
      <patternFill patternType="solid">
        <fgColor theme="4"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darkUp">
        <fgColor theme="0"/>
        <bgColor theme="0"/>
      </patternFill>
    </fill>
    <fill>
      <patternFill patternType="solid">
        <fgColor theme="5"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 fillId="25" borderId="0" applyNumberFormat="0" applyBorder="0" applyAlignment="0" applyProtection="0"/>
    <xf numFmtId="0" fontId="6" fillId="26" borderId="2" applyNumberFormat="0" applyAlignment="0" applyProtection="0"/>
    <xf numFmtId="0" fontId="7" fillId="27" borderId="3" applyNumberFormat="0" applyAlignment="0" applyProtection="0"/>
    <xf numFmtId="0" fontId="8" fillId="0" borderId="0" applyNumberFormat="0" applyFill="0" applyBorder="0" applyAlignment="0" applyProtection="0"/>
    <xf numFmtId="0" fontId="9" fillId="28"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9" borderId="2" applyNumberFormat="0" applyAlignment="0" applyProtection="0"/>
    <xf numFmtId="0" fontId="14" fillId="0" borderId="7" applyNumberFormat="0" applyFill="0" applyAlignment="0" applyProtection="0"/>
    <xf numFmtId="0" fontId="15" fillId="30" borderId="0" applyNumberFormat="0" applyBorder="0" applyAlignment="0" applyProtection="0"/>
    <xf numFmtId="0" fontId="2" fillId="0" borderId="0"/>
    <xf numFmtId="0" fontId="1" fillId="31" borderId="8" applyNumberFormat="0" applyFont="0" applyAlignment="0" applyProtection="0"/>
    <xf numFmtId="0" fontId="16" fillId="26" borderId="9" applyNumberForma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2" fillId="0" borderId="0"/>
    <xf numFmtId="0" fontId="2" fillId="0" borderId="0"/>
    <xf numFmtId="0" fontId="23" fillId="0" borderId="0" applyNumberFormat="0" applyBorder="0" applyAlignment="0"/>
  </cellStyleXfs>
  <cellXfs count="91">
    <xf numFmtId="0" fontId="0" fillId="0" borderId="0" xfId="0"/>
    <xf numFmtId="0" fontId="20" fillId="0" borderId="0" xfId="0" applyFont="1"/>
    <xf numFmtId="0" fontId="20" fillId="0" borderId="0" xfId="0" applyFont="1" applyAlignment="1">
      <alignment horizontal="center"/>
    </xf>
    <xf numFmtId="0" fontId="20" fillId="0" borderId="1" xfId="0" applyFont="1" applyFill="1" applyBorder="1" applyAlignment="1">
      <alignment horizontal="left"/>
    </xf>
    <xf numFmtId="0" fontId="20" fillId="0" borderId="0" xfId="0" applyFont="1" applyFill="1"/>
    <xf numFmtId="0" fontId="20" fillId="0" borderId="14" xfId="0" applyFont="1" applyFill="1" applyBorder="1" applyAlignment="1">
      <alignment horizontal="left"/>
    </xf>
    <xf numFmtId="0" fontId="20" fillId="0" borderId="1" xfId="0" applyFont="1" applyFill="1" applyBorder="1" applyAlignment="1">
      <alignment horizontal="left" wrapText="1"/>
    </xf>
    <xf numFmtId="0" fontId="0" fillId="0" borderId="1" xfId="0" applyFont="1" applyFill="1" applyBorder="1" applyAlignment="1">
      <alignment horizontal="left"/>
    </xf>
    <xf numFmtId="0" fontId="20" fillId="0" borderId="13" xfId="0" applyFont="1" applyFill="1" applyBorder="1" applyAlignment="1">
      <alignment horizontal="left"/>
    </xf>
    <xf numFmtId="0" fontId="20" fillId="0" borderId="16" xfId="0" applyFont="1" applyFill="1" applyBorder="1" applyAlignment="1">
      <alignment horizontal="left"/>
    </xf>
    <xf numFmtId="49" fontId="21" fillId="33" borderId="18" xfId="0" applyNumberFormat="1" applyFont="1" applyFill="1" applyBorder="1" applyAlignment="1">
      <alignment horizontal="center" vertical="center" wrapText="1"/>
    </xf>
    <xf numFmtId="49" fontId="21" fillId="33" borderId="19" xfId="0" applyNumberFormat="1" applyFont="1" applyFill="1" applyBorder="1" applyAlignment="1">
      <alignment horizontal="center" vertical="center" wrapText="1"/>
    </xf>
    <xf numFmtId="49" fontId="21" fillId="32" borderId="18" xfId="0" applyNumberFormat="1" applyFont="1" applyFill="1" applyBorder="1" applyAlignment="1">
      <alignment horizontal="center" vertical="center" wrapText="1"/>
    </xf>
    <xf numFmtId="49" fontId="21" fillId="32" borderId="19" xfId="0" applyNumberFormat="1" applyFont="1" applyFill="1" applyBorder="1" applyAlignment="1">
      <alignment horizontal="center" vertical="center" wrapText="1"/>
    </xf>
    <xf numFmtId="49" fontId="21" fillId="32" borderId="20" xfId="0" applyNumberFormat="1" applyFont="1" applyFill="1" applyBorder="1" applyAlignment="1">
      <alignment horizontal="center" vertical="center" wrapText="1"/>
    </xf>
    <xf numFmtId="49" fontId="21" fillId="33" borderId="20" xfId="0" applyNumberFormat="1" applyFont="1" applyFill="1" applyBorder="1" applyAlignment="1">
      <alignment horizontal="center" vertical="center" wrapText="1"/>
    </xf>
    <xf numFmtId="0" fontId="18" fillId="0" borderId="0" xfId="0" applyFont="1"/>
    <xf numFmtId="0" fontId="25" fillId="36" borderId="21" xfId="0" applyFont="1" applyFill="1" applyBorder="1"/>
    <xf numFmtId="49" fontId="25" fillId="36" borderId="22" xfId="0" applyNumberFormat="1" applyFont="1" applyFill="1" applyBorder="1" applyAlignment="1">
      <alignment wrapText="1"/>
    </xf>
    <xf numFmtId="0" fontId="25" fillId="36" borderId="22" xfId="0" applyFont="1" applyFill="1" applyBorder="1"/>
    <xf numFmtId="0" fontId="25" fillId="36" borderId="23" xfId="0" applyFont="1" applyFill="1" applyBorder="1"/>
    <xf numFmtId="0" fontId="25" fillId="0" borderId="0" xfId="0" applyFont="1"/>
    <xf numFmtId="0" fontId="25" fillId="36" borderId="24" xfId="0" applyFont="1" applyFill="1" applyBorder="1"/>
    <xf numFmtId="49" fontId="25" fillId="36" borderId="0" xfId="0" applyNumberFormat="1" applyFont="1" applyFill="1" applyAlignment="1">
      <alignment wrapText="1"/>
    </xf>
    <xf numFmtId="0" fontId="25" fillId="36" borderId="0" xfId="0" applyFont="1" applyFill="1"/>
    <xf numFmtId="0" fontId="25" fillId="36" borderId="25" xfId="0" applyFont="1" applyFill="1" applyBorder="1"/>
    <xf numFmtId="49" fontId="25" fillId="36" borderId="0" xfId="0" applyNumberFormat="1" applyFont="1" applyFill="1" applyAlignment="1">
      <alignment horizontal="left" vertical="top" wrapText="1"/>
    </xf>
    <xf numFmtId="0" fontId="25" fillId="36" borderId="0" xfId="0" applyFont="1" applyFill="1" applyAlignment="1">
      <alignment horizontal="left" vertical="top" wrapText="1"/>
    </xf>
    <xf numFmtId="0" fontId="28" fillId="36" borderId="0" xfId="0" applyFont="1" applyFill="1" applyAlignment="1">
      <alignment horizontal="left" wrapText="1"/>
    </xf>
    <xf numFmtId="0" fontId="27" fillId="36" borderId="0" xfId="0" applyFont="1" applyFill="1" applyAlignment="1">
      <alignment horizontal="left" vertical="top" wrapText="1"/>
    </xf>
    <xf numFmtId="0" fontId="29" fillId="36" borderId="0" xfId="0" applyFont="1" applyFill="1"/>
    <xf numFmtId="0" fontId="27" fillId="36" borderId="0" xfId="0" applyFont="1" applyFill="1"/>
    <xf numFmtId="0" fontId="28" fillId="36" borderId="0" xfId="0" applyFont="1" applyFill="1"/>
    <xf numFmtId="0" fontId="25" fillId="34" borderId="0" xfId="0" applyFont="1" applyFill="1"/>
    <xf numFmtId="0" fontId="25" fillId="35" borderId="0" xfId="0" applyFont="1" applyFill="1"/>
    <xf numFmtId="0" fontId="25" fillId="37" borderId="0" xfId="0" applyFont="1" applyFill="1"/>
    <xf numFmtId="49" fontId="30" fillId="36" borderId="0" xfId="0" applyNumberFormat="1" applyFont="1" applyFill="1" applyAlignment="1">
      <alignment horizontal="center" vertical="top" wrapText="1"/>
    </xf>
    <xf numFmtId="49" fontId="25" fillId="36" borderId="0" xfId="0" applyNumberFormat="1" applyFont="1" applyFill="1" applyAlignment="1">
      <alignment horizontal="center" vertical="top" wrapText="1"/>
    </xf>
    <xf numFmtId="49" fontId="30" fillId="36" borderId="0" xfId="0" applyNumberFormat="1" applyFont="1" applyFill="1" applyAlignment="1">
      <alignment vertical="top" wrapText="1"/>
    </xf>
    <xf numFmtId="49" fontId="30" fillId="36" borderId="0" xfId="0" applyNumberFormat="1" applyFont="1" applyFill="1" applyAlignment="1">
      <alignment horizontal="left" vertical="top" wrapText="1"/>
    </xf>
    <xf numFmtId="49" fontId="29" fillId="36" borderId="0" xfId="0" applyNumberFormat="1" applyFont="1" applyFill="1" applyAlignment="1">
      <alignment horizontal="left" vertical="top" wrapText="1"/>
    </xf>
    <xf numFmtId="0" fontId="25" fillId="36" borderId="11" xfId="0" applyFont="1" applyFill="1" applyBorder="1"/>
    <xf numFmtId="49" fontId="25" fillId="36" borderId="12" xfId="0" applyNumberFormat="1" applyFont="1" applyFill="1" applyBorder="1" applyAlignment="1">
      <alignment wrapText="1"/>
    </xf>
    <xf numFmtId="0" fontId="25" fillId="36" borderId="12" xfId="0" applyFont="1" applyFill="1" applyBorder="1"/>
    <xf numFmtId="0" fontId="25" fillId="36" borderId="34" xfId="0" applyFont="1" applyFill="1" applyBorder="1"/>
    <xf numFmtId="49" fontId="25" fillId="0" borderId="0" xfId="0" applyNumberFormat="1" applyFont="1" applyAlignment="1">
      <alignment wrapText="1"/>
    </xf>
    <xf numFmtId="49" fontId="21" fillId="39" borderId="1" xfId="0" applyNumberFormat="1" applyFont="1" applyFill="1" applyBorder="1" applyAlignment="1">
      <alignment horizontal="center" vertical="center" wrapText="1"/>
    </xf>
    <xf numFmtId="0" fontId="20" fillId="0" borderId="1" xfId="0" applyFont="1" applyBorder="1"/>
    <xf numFmtId="0" fontId="20" fillId="0" borderId="1" xfId="0" applyFont="1" applyBorder="1" applyAlignment="1">
      <alignment horizontal="center"/>
    </xf>
    <xf numFmtId="0" fontId="20" fillId="0" borderId="1" xfId="0" applyFont="1" applyBorder="1" applyAlignment="1">
      <alignment horizontal="left"/>
    </xf>
    <xf numFmtId="0" fontId="20" fillId="0" borderId="0" xfId="0" applyFont="1" applyFill="1" applyBorder="1" applyAlignment="1">
      <alignment horizontal="left"/>
    </xf>
    <xf numFmtId="49" fontId="21" fillId="39" borderId="1" xfId="0" applyNumberFormat="1" applyFont="1" applyFill="1" applyBorder="1" applyAlignment="1">
      <alignment horizontal="center" vertical="top" wrapText="1"/>
    </xf>
    <xf numFmtId="0" fontId="20" fillId="0" borderId="1" xfId="0" applyFont="1" applyBorder="1" applyAlignment="1">
      <alignment horizontal="left" vertical="top" wrapText="1"/>
    </xf>
    <xf numFmtId="0" fontId="20" fillId="0" borderId="0" xfId="0" applyFont="1" applyAlignment="1">
      <alignment horizontal="center" vertical="top" wrapText="1"/>
    </xf>
    <xf numFmtId="0" fontId="20" fillId="0" borderId="1" xfId="0" applyFont="1" applyBorder="1" applyAlignment="1">
      <alignment horizontal="left" wrapText="1"/>
    </xf>
    <xf numFmtId="0" fontId="20" fillId="0" borderId="0" xfId="0" applyFont="1" applyAlignment="1">
      <alignment horizontal="center" wrapText="1"/>
    </xf>
    <xf numFmtId="0" fontId="20" fillId="0" borderId="35" xfId="0" applyFont="1" applyFill="1" applyBorder="1" applyAlignment="1">
      <alignment horizontal="left"/>
    </xf>
    <xf numFmtId="0" fontId="20" fillId="0" borderId="36" xfId="0" applyFont="1" applyFill="1" applyBorder="1" applyAlignment="1">
      <alignment horizontal="left"/>
    </xf>
    <xf numFmtId="0" fontId="20" fillId="0" borderId="37" xfId="0" applyFont="1" applyFill="1" applyBorder="1" applyAlignment="1">
      <alignment horizontal="left"/>
    </xf>
    <xf numFmtId="0" fontId="20" fillId="0" borderId="15" xfId="0" applyFont="1" applyFill="1" applyBorder="1" applyAlignment="1">
      <alignment horizontal="left"/>
    </xf>
    <xf numFmtId="0" fontId="20" fillId="0" borderId="17" xfId="0" applyFont="1" applyFill="1" applyBorder="1" applyAlignment="1">
      <alignment horizontal="left"/>
    </xf>
    <xf numFmtId="0" fontId="0" fillId="0" borderId="1" xfId="0" applyFont="1" applyBorder="1" applyAlignment="1">
      <alignment horizontal="left"/>
    </xf>
    <xf numFmtId="0" fontId="2" fillId="0" borderId="1" xfId="43" applyFont="1" applyBorder="1" applyAlignment="1">
      <alignment horizontal="left"/>
    </xf>
    <xf numFmtId="0" fontId="0" fillId="0" borderId="1" xfId="0" applyFont="1" applyBorder="1"/>
    <xf numFmtId="0" fontId="0" fillId="0" borderId="0" xfId="0" applyFont="1"/>
    <xf numFmtId="0" fontId="25" fillId="41" borderId="0" xfId="0" applyFont="1" applyFill="1"/>
    <xf numFmtId="0" fontId="0" fillId="0" borderId="0" xfId="0" applyAlignment="1">
      <alignment horizontal="center" vertical="center" textRotation="90"/>
    </xf>
    <xf numFmtId="49" fontId="29" fillId="36" borderId="0" xfId="0" applyNumberFormat="1" applyFont="1" applyFill="1" applyAlignment="1">
      <alignment horizontal="left" vertical="top" wrapText="1"/>
    </xf>
    <xf numFmtId="49" fontId="25" fillId="36" borderId="0" xfId="0" applyNumberFormat="1" applyFont="1" applyFill="1" applyAlignment="1">
      <alignment horizontal="left" vertical="top" wrapText="1"/>
    </xf>
    <xf numFmtId="0" fontId="25" fillId="0" borderId="0" xfId="0" applyFont="1" applyFill="1" applyAlignment="1">
      <alignment horizontal="left"/>
    </xf>
    <xf numFmtId="0" fontId="25" fillId="0" borderId="0" xfId="0" applyFont="1" applyFill="1" applyAlignment="1">
      <alignment horizontal="center"/>
    </xf>
    <xf numFmtId="0" fontId="25" fillId="36" borderId="0" xfId="0" applyFont="1" applyFill="1" applyAlignment="1">
      <alignment horizontal="left"/>
    </xf>
    <xf numFmtId="49" fontId="30" fillId="38" borderId="26" xfId="0" applyNumberFormat="1" applyFont="1" applyFill="1" applyBorder="1" applyAlignment="1">
      <alignment horizontal="center" vertical="top" wrapText="1"/>
    </xf>
    <xf numFmtId="49" fontId="30" fillId="38" borderId="27" xfId="0" applyNumberFormat="1" applyFont="1" applyFill="1" applyBorder="1" applyAlignment="1">
      <alignment horizontal="center" vertical="top" wrapText="1"/>
    </xf>
    <xf numFmtId="49" fontId="30" fillId="38" borderId="28" xfId="0" applyNumberFormat="1" applyFont="1" applyFill="1" applyBorder="1" applyAlignment="1">
      <alignment horizontal="center" vertical="top" wrapText="1"/>
    </xf>
    <xf numFmtId="49" fontId="25" fillId="38" borderId="29" xfId="0" applyNumberFormat="1" applyFont="1" applyFill="1" applyBorder="1" applyAlignment="1">
      <alignment horizontal="center" vertical="top" wrapText="1"/>
    </xf>
    <xf numFmtId="49" fontId="25" fillId="38" borderId="0" xfId="0" applyNumberFormat="1" applyFont="1" applyFill="1" applyAlignment="1">
      <alignment horizontal="center" vertical="top" wrapText="1"/>
    </xf>
    <xf numFmtId="49" fontId="25" fillId="38" borderId="30" xfId="0" applyNumberFormat="1" applyFont="1" applyFill="1" applyBorder="1" applyAlignment="1">
      <alignment horizontal="center" vertical="top" wrapText="1"/>
    </xf>
    <xf numFmtId="49" fontId="25" fillId="38" borderId="31" xfId="0" applyNumberFormat="1" applyFont="1" applyFill="1" applyBorder="1" applyAlignment="1">
      <alignment horizontal="center" vertical="top" wrapText="1"/>
    </xf>
    <xf numFmtId="49" fontId="25" fillId="38" borderId="32" xfId="0" applyNumberFormat="1" applyFont="1" applyFill="1" applyBorder="1" applyAlignment="1">
      <alignment horizontal="center" vertical="top" wrapText="1"/>
    </xf>
    <xf numFmtId="49" fontId="25" fillId="38" borderId="33" xfId="0" applyNumberFormat="1" applyFont="1" applyFill="1" applyBorder="1" applyAlignment="1">
      <alignment horizontal="center" vertical="top" wrapText="1"/>
    </xf>
    <xf numFmtId="49" fontId="30" fillId="36" borderId="0" xfId="0" applyNumberFormat="1" applyFont="1" applyFill="1" applyAlignment="1">
      <alignment horizontal="left" vertical="top" wrapText="1"/>
    </xf>
    <xf numFmtId="0" fontId="27" fillId="36" borderId="0" xfId="0" applyFont="1" applyFill="1" applyAlignment="1">
      <alignment horizontal="left"/>
    </xf>
    <xf numFmtId="0" fontId="25" fillId="40" borderId="0" xfId="0" applyFont="1" applyFill="1" applyAlignment="1">
      <alignment horizontal="left"/>
    </xf>
    <xf numFmtId="0" fontId="25" fillId="36" borderId="0" xfId="0" applyFont="1" applyFill="1" applyAlignment="1">
      <alignment horizontal="left" vertical="top" wrapText="1"/>
    </xf>
    <xf numFmtId="0" fontId="25" fillId="36" borderId="0" xfId="0" applyFont="1" applyFill="1" applyAlignment="1">
      <alignment horizontal="left" wrapText="1"/>
    </xf>
    <xf numFmtId="0" fontId="28" fillId="36" borderId="0" xfId="0" applyFont="1" applyFill="1" applyAlignment="1">
      <alignment horizontal="left" wrapText="1"/>
    </xf>
    <xf numFmtId="0" fontId="27" fillId="36" borderId="0" xfId="0" applyFont="1" applyFill="1" applyAlignment="1">
      <alignment horizontal="left" vertical="top" wrapText="1"/>
    </xf>
    <xf numFmtId="0" fontId="26" fillId="0" borderId="0" xfId="0" applyFont="1" applyAlignment="1">
      <alignment horizontal="center" vertical="center" wrapText="1"/>
    </xf>
    <xf numFmtId="49" fontId="0" fillId="36" borderId="0" xfId="0" applyNumberFormat="1" applyFill="1" applyAlignment="1">
      <alignment horizontal="left" wrapText="1"/>
    </xf>
    <xf numFmtId="0" fontId="25" fillId="42" borderId="0" xfId="0" applyFont="1" applyFill="1" applyAlignment="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43" xr:uid="{1EABCEE4-6C6D-44F7-AB90-98678F1BFB4C}"/>
    <cellStyle name="Normal 3 2" xfId="44" xr:uid="{8F8F9EB2-C083-4924-9FDC-720E9B43EF70}"/>
    <cellStyle name="Normal 4" xfId="45" xr:uid="{3848A726-7FF9-4441-A990-ECFFAA78FE0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2">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ont>
        <color theme="0" tint="-0.499984740745262"/>
      </font>
    </dxf>
    <dxf>
      <fill>
        <patternFill>
          <bgColor theme="5" tint="0.39994506668294322"/>
        </patternFill>
      </fill>
    </dxf>
    <dxf>
      <fill>
        <patternFill>
          <bgColor theme="8" tint="0.39994506668294322"/>
        </patternFill>
      </fill>
    </dxf>
    <dxf>
      <fill>
        <patternFill>
          <bgColor theme="5" tint="0.39994506668294322"/>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ont>
        <color theme="0" tint="-0.499984740745262"/>
      </font>
    </dxf>
    <dxf>
      <fill>
        <patternFill>
          <bgColor theme="8" tint="0.39994506668294322"/>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ont>
        <color theme="0" tint="-0.499984740745262"/>
      </font>
    </dxf>
    <dxf>
      <fill>
        <patternFill>
          <bgColor theme="5" tint="0.39994506668294322"/>
        </patternFill>
      </fill>
    </dxf>
    <dxf>
      <fill>
        <patternFill>
          <bgColor theme="8" tint="0.39994506668294322"/>
        </patternFill>
      </fill>
    </dxf>
    <dxf>
      <fill>
        <patternFill>
          <bgColor theme="4" tint="0.39994506668294322"/>
        </patternFill>
      </fill>
    </dxf>
    <dxf>
      <fill>
        <patternFill>
          <bgColor theme="5" tint="0.39994506668294322"/>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ont>
        <color theme="0" tint="-0.499984740745262"/>
      </font>
    </dxf>
    <dxf>
      <fill>
        <patternFill>
          <bgColor theme="8" tint="0.39994506668294322"/>
        </patternFill>
      </fill>
    </dxf>
    <dxf>
      <fill>
        <patternFill>
          <bgColor theme="4" tint="0.39994506668294322"/>
        </patternFill>
      </fill>
    </dxf>
    <dxf>
      <fill>
        <patternFill patternType="solid">
          <fgColor auto="1"/>
          <bgColor theme="5" tint="0.39994506668294322"/>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ill>
        <patternFill patternType="solid">
          <fgColor auto="1"/>
          <bgColor theme="8" tint="0.39994506668294322"/>
        </patternFill>
      </fill>
    </dxf>
    <dxf>
      <fill>
        <patternFill patternType="darkUp">
          <fgColor rgb="FFFFC000"/>
          <bgColor theme="8" tint="0.39994506668294322"/>
        </patternFill>
      </fill>
    </dxf>
    <dxf>
      <fill>
        <patternFill patternType="solid">
          <fgColor theme="4" tint="0.39991454817346722"/>
          <bgColor theme="4" tint="0.39994506668294322"/>
        </patternFill>
      </fill>
    </dxf>
    <dxf>
      <fill>
        <patternFill patternType="lightUp">
          <fgColor theme="4" tint="0.39994506668294322"/>
          <bgColor rgb="FFFFC000"/>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ill>
        <patternFill patternType="solid">
          <fgColor auto="1"/>
          <bgColor theme="5" tint="0.39994506668294322"/>
        </patternFill>
      </fill>
    </dxf>
    <dxf>
      <fill>
        <patternFill patternType="solid">
          <fgColor auto="1"/>
          <bgColor theme="8" tint="0.39994506668294322"/>
        </patternFill>
      </fill>
    </dxf>
    <dxf>
      <fill>
        <patternFill patternType="darkUp">
          <fgColor rgb="FFFFC000"/>
          <bgColor theme="8" tint="0.39994506668294322"/>
        </patternFill>
      </fill>
    </dxf>
    <dxf>
      <fill>
        <patternFill patternType="solid">
          <fgColor theme="4" tint="0.39991454817346722"/>
          <bgColor theme="4" tint="0.39994506668294322"/>
        </patternFill>
      </fill>
    </dxf>
    <dxf>
      <fill>
        <patternFill patternType="lightUp">
          <fgColor theme="4" tint="0.39994506668294322"/>
          <bgColor rgb="FFFFC000"/>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ill>
        <patternFill patternType="solid">
          <fgColor auto="1"/>
          <bgColor theme="5" tint="0.39994506668294322"/>
        </patternFill>
      </fill>
    </dxf>
    <dxf>
      <fill>
        <patternFill patternType="solid">
          <fgColor auto="1"/>
          <bgColor theme="2" tint="-0.24994659260841701"/>
        </patternFill>
      </fill>
    </dxf>
    <dxf>
      <fill>
        <patternFill>
          <bgColor theme="9"/>
        </patternFill>
      </fill>
    </dxf>
    <dxf>
      <fill>
        <patternFill>
          <bgColor rgb="FFFFC000"/>
        </patternFill>
      </fill>
    </dxf>
    <dxf>
      <fill>
        <patternFill>
          <bgColor theme="7" tint="0.39994506668294322"/>
        </patternFill>
      </fill>
    </dxf>
    <dxf>
      <fill>
        <patternFill patternType="darkUp">
          <fgColor rgb="FFFFC000"/>
          <bgColor theme="7" tint="0.39991454817346722"/>
        </patternFill>
      </fill>
    </dxf>
    <dxf>
      <fill>
        <patternFill patternType="darkUp">
          <fgColor theme="4" tint="0.39994506668294322"/>
          <bgColor theme="7" tint="0.39988402966399123"/>
        </patternFill>
      </fill>
    </dxf>
    <dxf>
      <fill>
        <patternFill patternType="solid">
          <fgColor auto="1"/>
          <bgColor theme="5" tint="0.39994506668294322"/>
        </patternFill>
      </fill>
    </dxf>
    <dxf>
      <fill>
        <patternFill patternType="solid">
          <fgColor auto="1"/>
          <bgColor theme="2" tint="-0.24994659260841701"/>
        </patternFill>
      </fill>
    </dxf>
    <dxf>
      <fill>
        <patternFill>
          <bgColor theme="9"/>
        </patternFill>
      </fill>
    </dxf>
    <dxf>
      <fill>
        <patternFill>
          <bgColor rgb="FFFFC000"/>
        </patternFill>
      </fill>
    </dxf>
    <dxf>
      <fill>
        <patternFill>
          <bgColor theme="7" tint="0.39994506668294322"/>
        </patternFill>
      </fill>
    </dxf>
    <dxf>
      <fill>
        <patternFill>
          <bgColor theme="4" tint="0.39994506668294322"/>
        </patternFill>
      </fill>
    </dxf>
  </dxfs>
  <tableStyles count="0" defaultTableStyle="TableStyleMedium2" defaultPivotStyle="PivotStyleLight16"/>
  <colors>
    <mruColors>
      <color rgb="FFFFCC99"/>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170B2-5FA2-4F2B-857D-D3AD0B27406F}">
  <dimension ref="A1:AA382"/>
  <sheetViews>
    <sheetView zoomScale="90" zoomScaleNormal="90" workbookViewId="0">
      <pane xSplit="2" topLeftCell="C1" activePane="topRight" state="frozen"/>
      <selection activeCell="U381" sqref="U381"/>
      <selection pane="topRight" activeCell="A247" sqref="A247"/>
    </sheetView>
  </sheetViews>
  <sheetFormatPr defaultColWidth="11.7109375" defaultRowHeight="15" x14ac:dyDescent="0.25"/>
  <cols>
    <col min="1" max="1" width="16.28515625" style="1" customWidth="1"/>
    <col min="2" max="2" width="26.140625" style="1" bestFit="1" customWidth="1"/>
    <col min="3" max="3" width="21" style="1" bestFit="1" customWidth="1"/>
    <col min="4" max="4" width="43.28515625" style="2" bestFit="1" customWidth="1"/>
    <col min="5" max="5" width="33.85546875" style="2" customWidth="1"/>
    <col min="6" max="6" width="51.7109375" style="2" customWidth="1"/>
    <col min="7" max="7" width="69.85546875" style="1" customWidth="1"/>
    <col min="8" max="8" width="44.85546875" style="1" customWidth="1"/>
    <col min="9" max="9" width="57.85546875" style="1" bestFit="1" customWidth="1"/>
    <col min="10" max="10" width="50.140625" style="1" bestFit="1" customWidth="1"/>
    <col min="11" max="11" width="33.85546875" style="1" customWidth="1"/>
    <col min="12" max="12" width="51.7109375" style="1" customWidth="1"/>
    <col min="13" max="13" width="69.85546875" style="1" customWidth="1"/>
    <col min="14" max="14" width="44.85546875" style="1" customWidth="1"/>
    <col min="15" max="15" width="57.85546875" style="1" bestFit="1" customWidth="1"/>
    <col min="16" max="16" width="43.28515625" style="1" bestFit="1" customWidth="1"/>
    <col min="17" max="17" width="33.85546875" style="1" customWidth="1"/>
    <col min="18" max="18" width="51.7109375" style="1" customWidth="1"/>
    <col min="19" max="19" width="69.85546875" style="1" customWidth="1"/>
    <col min="20" max="20" width="44.85546875" style="1" bestFit="1" customWidth="1"/>
    <col min="21" max="21" width="52" style="1" bestFit="1" customWidth="1"/>
    <col min="22" max="22" width="58.85546875" style="1" bestFit="1" customWidth="1"/>
    <col min="23" max="23" width="30.140625" style="1" customWidth="1"/>
    <col min="24" max="24" width="51.7109375" style="1" customWidth="1"/>
    <col min="25" max="25" width="62.28515625" style="1" customWidth="1"/>
    <col min="26" max="26" width="44.85546875" style="1" bestFit="1" customWidth="1"/>
    <col min="27" max="27" width="28" style="1" customWidth="1"/>
    <col min="28" max="16384" width="11.7109375" style="1"/>
  </cols>
  <sheetData>
    <row r="1" spans="1:27" ht="35.25" customHeight="1" thickBot="1" x14ac:dyDescent="0.3">
      <c r="A1" s="10" t="s">
        <v>80</v>
      </c>
      <c r="B1" s="11" t="s">
        <v>17</v>
      </c>
      <c r="C1" s="15" t="s">
        <v>18</v>
      </c>
      <c r="D1" s="12" t="s">
        <v>1666</v>
      </c>
      <c r="E1" s="13" t="s">
        <v>81</v>
      </c>
      <c r="F1" s="13" t="s">
        <v>82</v>
      </c>
      <c r="G1" s="13" t="s">
        <v>72</v>
      </c>
      <c r="H1" s="13" t="s">
        <v>83</v>
      </c>
      <c r="I1" s="13" t="s">
        <v>84</v>
      </c>
      <c r="J1" s="13" t="s">
        <v>73</v>
      </c>
      <c r="K1" s="13" t="s">
        <v>85</v>
      </c>
      <c r="L1" s="13" t="s">
        <v>86</v>
      </c>
      <c r="M1" s="13" t="s">
        <v>74</v>
      </c>
      <c r="N1" s="13" t="s">
        <v>75</v>
      </c>
      <c r="O1" s="13" t="s">
        <v>87</v>
      </c>
      <c r="P1" s="13" t="s">
        <v>76</v>
      </c>
      <c r="Q1" s="13" t="s">
        <v>88</v>
      </c>
      <c r="R1" s="13" t="s">
        <v>89</v>
      </c>
      <c r="S1" s="13" t="s">
        <v>77</v>
      </c>
      <c r="T1" s="13" t="s">
        <v>78</v>
      </c>
      <c r="U1" s="13" t="s">
        <v>90</v>
      </c>
      <c r="V1" s="13" t="s">
        <v>79</v>
      </c>
      <c r="W1" s="13" t="s">
        <v>277</v>
      </c>
      <c r="X1" s="13" t="s">
        <v>278</v>
      </c>
      <c r="Y1" s="13" t="s">
        <v>279</v>
      </c>
      <c r="Z1" s="13" t="s">
        <v>2060</v>
      </c>
      <c r="AA1" s="14" t="s">
        <v>280</v>
      </c>
    </row>
    <row r="2" spans="1:27" s="4" customFormat="1" x14ac:dyDescent="0.25">
      <c r="A2" s="56" t="s">
        <v>186</v>
      </c>
      <c r="B2" s="57" t="s">
        <v>314</v>
      </c>
      <c r="C2" s="58" t="s">
        <v>1345</v>
      </c>
      <c r="D2" s="9" t="s">
        <v>683</v>
      </c>
      <c r="E2" s="59" t="s">
        <v>905</v>
      </c>
      <c r="F2" s="59" t="s">
        <v>0</v>
      </c>
      <c r="G2" s="59" t="s">
        <v>1</v>
      </c>
      <c r="H2" s="59" t="s">
        <v>44</v>
      </c>
      <c r="I2" s="59"/>
      <c r="J2" s="59" t="s">
        <v>683</v>
      </c>
      <c r="K2" s="3" t="s">
        <v>907</v>
      </c>
      <c r="L2" s="3" t="s">
        <v>0</v>
      </c>
      <c r="M2" s="3" t="s">
        <v>1</v>
      </c>
      <c r="N2" s="3" t="s">
        <v>34</v>
      </c>
      <c r="O2" s="3"/>
      <c r="P2" s="3" t="s">
        <v>685</v>
      </c>
      <c r="Q2" s="59" t="s">
        <v>906</v>
      </c>
      <c r="R2" s="59" t="s">
        <v>0</v>
      </c>
      <c r="S2" s="59" t="s">
        <v>1</v>
      </c>
      <c r="T2" s="59" t="s">
        <v>30</v>
      </c>
      <c r="U2" s="59"/>
      <c r="V2" s="59" t="s">
        <v>684</v>
      </c>
      <c r="W2" s="59"/>
      <c r="X2" s="59"/>
      <c r="Y2" s="59"/>
      <c r="Z2" s="59"/>
      <c r="AA2" s="60"/>
    </row>
    <row r="3" spans="1:27" s="4" customFormat="1" x14ac:dyDescent="0.25">
      <c r="A3" s="9" t="s">
        <v>186</v>
      </c>
      <c r="B3" s="3" t="s">
        <v>315</v>
      </c>
      <c r="C3" s="5" t="s">
        <v>1346</v>
      </c>
      <c r="D3" s="8" t="s">
        <v>684</v>
      </c>
      <c r="E3" s="3" t="s">
        <v>906</v>
      </c>
      <c r="F3" s="3" t="s">
        <v>0</v>
      </c>
      <c r="G3" s="3" t="s">
        <v>1</v>
      </c>
      <c r="H3" s="3" t="s">
        <v>30</v>
      </c>
      <c r="I3" s="3"/>
      <c r="J3" s="3" t="s">
        <v>684</v>
      </c>
      <c r="K3" s="3" t="s">
        <v>905</v>
      </c>
      <c r="L3" s="3" t="s">
        <v>0</v>
      </c>
      <c r="M3" s="3" t="s">
        <v>1</v>
      </c>
      <c r="N3" s="3" t="s">
        <v>44</v>
      </c>
      <c r="O3" s="3"/>
      <c r="P3" s="3" t="s">
        <v>683</v>
      </c>
      <c r="Q3" s="3" t="s">
        <v>907</v>
      </c>
      <c r="R3" s="3" t="s">
        <v>0</v>
      </c>
      <c r="S3" s="3" t="s">
        <v>1</v>
      </c>
      <c r="T3" s="3" t="s">
        <v>34</v>
      </c>
      <c r="U3" s="3"/>
      <c r="V3" s="3" t="s">
        <v>685</v>
      </c>
      <c r="W3" s="3"/>
      <c r="X3" s="3"/>
      <c r="Y3" s="3"/>
      <c r="Z3" s="3"/>
      <c r="AA3" s="5"/>
    </row>
    <row r="4" spans="1:27" s="4" customFormat="1" x14ac:dyDescent="0.25">
      <c r="A4" s="9" t="s">
        <v>186</v>
      </c>
      <c r="B4" s="3" t="s">
        <v>316</v>
      </c>
      <c r="C4" s="5" t="s">
        <v>1347</v>
      </c>
      <c r="D4" s="8" t="s">
        <v>685</v>
      </c>
      <c r="E4" s="3" t="s">
        <v>907</v>
      </c>
      <c r="F4" s="3" t="s">
        <v>0</v>
      </c>
      <c r="G4" s="3" t="s">
        <v>1</v>
      </c>
      <c r="H4" s="3" t="s">
        <v>34</v>
      </c>
      <c r="I4" s="3"/>
      <c r="J4" s="3" t="s">
        <v>685</v>
      </c>
      <c r="K4" s="3" t="s">
        <v>906</v>
      </c>
      <c r="L4" s="3" t="s">
        <v>0</v>
      </c>
      <c r="M4" s="3" t="s">
        <v>1</v>
      </c>
      <c r="N4" s="3" t="s">
        <v>30</v>
      </c>
      <c r="O4" s="3"/>
      <c r="P4" s="3" t="s">
        <v>684</v>
      </c>
      <c r="Q4" s="3" t="s">
        <v>905</v>
      </c>
      <c r="R4" s="3" t="s">
        <v>0</v>
      </c>
      <c r="S4" s="3" t="s">
        <v>1</v>
      </c>
      <c r="T4" s="3" t="s">
        <v>44</v>
      </c>
      <c r="U4" s="3"/>
      <c r="V4" s="3" t="s">
        <v>683</v>
      </c>
      <c r="W4" s="3"/>
      <c r="X4" s="3"/>
      <c r="Y4" s="3"/>
      <c r="Z4" s="3"/>
      <c r="AA4" s="5"/>
    </row>
    <row r="5" spans="1:27" s="4" customFormat="1" x14ac:dyDescent="0.25">
      <c r="A5" s="9" t="s">
        <v>186</v>
      </c>
      <c r="B5" s="3" t="s">
        <v>317</v>
      </c>
      <c r="C5" s="5" t="s">
        <v>1348</v>
      </c>
      <c r="D5" s="8" t="s">
        <v>113</v>
      </c>
      <c r="E5" s="3" t="s">
        <v>908</v>
      </c>
      <c r="F5" s="3" t="s">
        <v>0</v>
      </c>
      <c r="G5" s="3" t="s">
        <v>1</v>
      </c>
      <c r="H5" s="3" t="s">
        <v>36</v>
      </c>
      <c r="I5" s="3" t="s">
        <v>65</v>
      </c>
      <c r="J5" s="3" t="s">
        <v>113</v>
      </c>
      <c r="K5" s="3" t="s">
        <v>910</v>
      </c>
      <c r="L5" s="3" t="s">
        <v>0</v>
      </c>
      <c r="M5" s="3" t="s">
        <v>19</v>
      </c>
      <c r="N5" s="3" t="s">
        <v>63</v>
      </c>
      <c r="O5" s="3"/>
      <c r="P5" s="3" t="s">
        <v>687</v>
      </c>
      <c r="Q5" s="3" t="s">
        <v>909</v>
      </c>
      <c r="R5" s="3" t="s">
        <v>0</v>
      </c>
      <c r="S5" s="3" t="s">
        <v>1</v>
      </c>
      <c r="T5" s="3" t="s">
        <v>44</v>
      </c>
      <c r="U5" s="3"/>
      <c r="V5" s="3" t="s">
        <v>686</v>
      </c>
      <c r="W5" s="3"/>
      <c r="X5" s="3"/>
      <c r="Y5" s="3"/>
      <c r="Z5" s="3"/>
      <c r="AA5" s="5"/>
    </row>
    <row r="6" spans="1:27" s="4" customFormat="1" x14ac:dyDescent="0.25">
      <c r="A6" s="9" t="s">
        <v>186</v>
      </c>
      <c r="B6" s="3" t="s">
        <v>318</v>
      </c>
      <c r="C6" s="5" t="s">
        <v>1349</v>
      </c>
      <c r="D6" s="8" t="s">
        <v>686</v>
      </c>
      <c r="E6" s="3" t="s">
        <v>909</v>
      </c>
      <c r="F6" s="3" t="s">
        <v>0</v>
      </c>
      <c r="G6" s="3" t="s">
        <v>1</v>
      </c>
      <c r="H6" s="3" t="s">
        <v>44</v>
      </c>
      <c r="I6" s="3"/>
      <c r="J6" s="3" t="s">
        <v>686</v>
      </c>
      <c r="K6" s="3" t="s">
        <v>908</v>
      </c>
      <c r="L6" s="3" t="s">
        <v>0</v>
      </c>
      <c r="M6" s="3" t="s">
        <v>1</v>
      </c>
      <c r="N6" s="3" t="s">
        <v>36</v>
      </c>
      <c r="O6" s="3" t="s">
        <v>65</v>
      </c>
      <c r="P6" s="3" t="s">
        <v>113</v>
      </c>
      <c r="Q6" s="3" t="s">
        <v>910</v>
      </c>
      <c r="R6" s="3" t="s">
        <v>0</v>
      </c>
      <c r="S6" s="3" t="s">
        <v>19</v>
      </c>
      <c r="T6" s="3" t="s">
        <v>63</v>
      </c>
      <c r="U6" s="3"/>
      <c r="V6" s="3" t="s">
        <v>687</v>
      </c>
      <c r="W6" s="3"/>
      <c r="X6" s="3"/>
      <c r="Y6" s="3"/>
      <c r="Z6" s="3"/>
      <c r="AA6" s="5"/>
    </row>
    <row r="7" spans="1:27" s="4" customFormat="1" x14ac:dyDescent="0.25">
      <c r="A7" s="9" t="s">
        <v>186</v>
      </c>
      <c r="B7" s="3" t="s">
        <v>319</v>
      </c>
      <c r="C7" s="5" t="s">
        <v>1350</v>
      </c>
      <c r="D7" s="3" t="s">
        <v>687</v>
      </c>
      <c r="E7" s="3" t="s">
        <v>910</v>
      </c>
      <c r="F7" s="3" t="s">
        <v>0</v>
      </c>
      <c r="G7" s="3" t="s">
        <v>19</v>
      </c>
      <c r="H7" s="3" t="s">
        <v>63</v>
      </c>
      <c r="I7" s="3"/>
      <c r="J7" s="3" t="s">
        <v>687</v>
      </c>
      <c r="K7" s="3" t="s">
        <v>909</v>
      </c>
      <c r="L7" s="3" t="s">
        <v>0</v>
      </c>
      <c r="M7" s="3" t="s">
        <v>1</v>
      </c>
      <c r="N7" s="3" t="s">
        <v>44</v>
      </c>
      <c r="O7" s="3"/>
      <c r="P7" s="3" t="s">
        <v>686</v>
      </c>
      <c r="Q7" s="3" t="s">
        <v>908</v>
      </c>
      <c r="R7" s="3" t="s">
        <v>0</v>
      </c>
      <c r="S7" s="3" t="s">
        <v>1</v>
      </c>
      <c r="T7" s="3" t="s">
        <v>36</v>
      </c>
      <c r="U7" s="3" t="s">
        <v>65</v>
      </c>
      <c r="V7" s="3" t="s">
        <v>113</v>
      </c>
      <c r="W7" s="3"/>
      <c r="X7" s="3"/>
      <c r="Y7" s="3"/>
      <c r="Z7" s="3"/>
      <c r="AA7" s="5"/>
    </row>
    <row r="8" spans="1:27" s="4" customFormat="1" x14ac:dyDescent="0.25">
      <c r="A8" s="9" t="s">
        <v>186</v>
      </c>
      <c r="B8" s="3" t="s">
        <v>320</v>
      </c>
      <c r="C8" s="5" t="s">
        <v>1351</v>
      </c>
      <c r="D8" s="8" t="s">
        <v>688</v>
      </c>
      <c r="E8" s="3" t="s">
        <v>911</v>
      </c>
      <c r="F8" s="3" t="s">
        <v>0</v>
      </c>
      <c r="G8" s="3" t="s">
        <v>26</v>
      </c>
      <c r="H8" s="3" t="s">
        <v>183</v>
      </c>
      <c r="I8" s="3" t="s">
        <v>51</v>
      </c>
      <c r="J8" s="7" t="s">
        <v>688</v>
      </c>
      <c r="K8" s="3" t="s">
        <v>913</v>
      </c>
      <c r="L8" s="3" t="s">
        <v>0</v>
      </c>
      <c r="M8" s="3" t="s">
        <v>1</v>
      </c>
      <c r="N8" s="3" t="s">
        <v>49</v>
      </c>
      <c r="O8" s="3"/>
      <c r="P8" s="3" t="s">
        <v>689</v>
      </c>
      <c r="Q8" s="3" t="s">
        <v>912</v>
      </c>
      <c r="R8" s="3" t="s">
        <v>0</v>
      </c>
      <c r="S8" s="3" t="s">
        <v>19</v>
      </c>
      <c r="T8" s="3" t="s">
        <v>40</v>
      </c>
      <c r="U8" s="3"/>
      <c r="V8" s="3" t="s">
        <v>114</v>
      </c>
      <c r="W8" s="3"/>
      <c r="X8" s="3"/>
      <c r="Y8" s="3"/>
      <c r="Z8" s="3"/>
      <c r="AA8" s="5"/>
    </row>
    <row r="9" spans="1:27" s="4" customFormat="1" x14ac:dyDescent="0.25">
      <c r="A9" s="9" t="s">
        <v>186</v>
      </c>
      <c r="B9" s="3" t="s">
        <v>321</v>
      </c>
      <c r="C9" s="5" t="s">
        <v>1352</v>
      </c>
      <c r="D9" s="8" t="s">
        <v>114</v>
      </c>
      <c r="E9" s="3" t="s">
        <v>912</v>
      </c>
      <c r="F9" s="3" t="s">
        <v>0</v>
      </c>
      <c r="G9" s="3" t="s">
        <v>19</v>
      </c>
      <c r="H9" s="3" t="s">
        <v>40</v>
      </c>
      <c r="I9" s="3"/>
      <c r="J9" s="3" t="s">
        <v>114</v>
      </c>
      <c r="K9" s="3" t="s">
        <v>911</v>
      </c>
      <c r="L9" s="3" t="s">
        <v>0</v>
      </c>
      <c r="M9" s="3" t="s">
        <v>26</v>
      </c>
      <c r="N9" s="3" t="s">
        <v>183</v>
      </c>
      <c r="O9" s="3" t="s">
        <v>51</v>
      </c>
      <c r="P9" s="3" t="s">
        <v>688</v>
      </c>
      <c r="Q9" s="3" t="s">
        <v>913</v>
      </c>
      <c r="R9" s="3" t="s">
        <v>0</v>
      </c>
      <c r="S9" s="3" t="s">
        <v>1</v>
      </c>
      <c r="T9" s="3" t="s">
        <v>49</v>
      </c>
      <c r="U9" s="3"/>
      <c r="V9" s="3" t="s">
        <v>689</v>
      </c>
      <c r="W9" s="3"/>
      <c r="X9" s="3"/>
      <c r="Y9" s="3"/>
      <c r="Z9" s="3"/>
      <c r="AA9" s="5"/>
    </row>
    <row r="10" spans="1:27" s="4" customFormat="1" x14ac:dyDescent="0.25">
      <c r="A10" s="9" t="s">
        <v>186</v>
      </c>
      <c r="B10" s="3" t="s">
        <v>322</v>
      </c>
      <c r="C10" s="5" t="s">
        <v>1353</v>
      </c>
      <c r="D10" s="8" t="s">
        <v>689</v>
      </c>
      <c r="E10" s="3" t="s">
        <v>913</v>
      </c>
      <c r="F10" s="3" t="s">
        <v>0</v>
      </c>
      <c r="G10" s="3" t="s">
        <v>1</v>
      </c>
      <c r="H10" s="3" t="s">
        <v>49</v>
      </c>
      <c r="I10" s="3"/>
      <c r="J10" s="3" t="s">
        <v>689</v>
      </c>
      <c r="K10" s="3" t="s">
        <v>912</v>
      </c>
      <c r="L10" s="3" t="s">
        <v>0</v>
      </c>
      <c r="M10" s="3" t="s">
        <v>19</v>
      </c>
      <c r="N10" s="3" t="s">
        <v>40</v>
      </c>
      <c r="O10" s="3"/>
      <c r="P10" s="3" t="s">
        <v>114</v>
      </c>
      <c r="Q10" s="3" t="s">
        <v>911</v>
      </c>
      <c r="R10" s="3" t="s">
        <v>0</v>
      </c>
      <c r="S10" s="3" t="s">
        <v>26</v>
      </c>
      <c r="T10" s="3" t="s">
        <v>183</v>
      </c>
      <c r="U10" s="3" t="s">
        <v>51</v>
      </c>
      <c r="V10" s="3" t="s">
        <v>688</v>
      </c>
      <c r="W10" s="3"/>
      <c r="X10" s="3"/>
      <c r="Y10" s="3"/>
      <c r="Z10" s="3"/>
      <c r="AA10" s="5"/>
    </row>
    <row r="11" spans="1:27" s="4" customFormat="1" x14ac:dyDescent="0.25">
      <c r="A11" s="9" t="s">
        <v>186</v>
      </c>
      <c r="B11" s="3" t="s">
        <v>323</v>
      </c>
      <c r="C11" s="5" t="s">
        <v>1354</v>
      </c>
      <c r="D11" s="8" t="s">
        <v>126</v>
      </c>
      <c r="E11" s="3" t="s">
        <v>914</v>
      </c>
      <c r="F11" s="3" t="s">
        <v>0</v>
      </c>
      <c r="G11" s="3" t="s">
        <v>168</v>
      </c>
      <c r="H11" s="3" t="s">
        <v>93</v>
      </c>
      <c r="I11" s="3"/>
      <c r="J11" s="3" t="s">
        <v>126</v>
      </c>
      <c r="K11" s="3" t="s">
        <v>916</v>
      </c>
      <c r="L11" s="3" t="s">
        <v>0</v>
      </c>
      <c r="M11" s="3" t="s">
        <v>19</v>
      </c>
      <c r="N11" s="3" t="s">
        <v>60</v>
      </c>
      <c r="O11" s="3"/>
      <c r="P11" s="3" t="s">
        <v>690</v>
      </c>
      <c r="Q11" s="3" t="s">
        <v>915</v>
      </c>
      <c r="R11" s="3" t="s">
        <v>0</v>
      </c>
      <c r="S11" s="3" t="s">
        <v>1</v>
      </c>
      <c r="T11" s="3" t="s">
        <v>35</v>
      </c>
      <c r="U11" s="3" t="s">
        <v>62</v>
      </c>
      <c r="V11" s="3" t="s">
        <v>111</v>
      </c>
      <c r="W11" s="3"/>
      <c r="X11" s="3"/>
      <c r="Y11" s="3"/>
      <c r="Z11" s="3"/>
      <c r="AA11" s="5"/>
    </row>
    <row r="12" spans="1:27" s="4" customFormat="1" x14ac:dyDescent="0.25">
      <c r="A12" s="9" t="s">
        <v>186</v>
      </c>
      <c r="B12" s="3" t="s">
        <v>324</v>
      </c>
      <c r="C12" s="5" t="s">
        <v>1355</v>
      </c>
      <c r="D12" s="8" t="s">
        <v>111</v>
      </c>
      <c r="E12" s="3" t="s">
        <v>915</v>
      </c>
      <c r="F12" s="3" t="s">
        <v>0</v>
      </c>
      <c r="G12" s="3" t="s">
        <v>1</v>
      </c>
      <c r="H12" s="3" t="s">
        <v>35</v>
      </c>
      <c r="I12" s="3" t="s">
        <v>62</v>
      </c>
      <c r="J12" s="3" t="s">
        <v>111</v>
      </c>
      <c r="K12" s="3" t="s">
        <v>914</v>
      </c>
      <c r="L12" s="3" t="s">
        <v>0</v>
      </c>
      <c r="M12" s="3" t="s">
        <v>168</v>
      </c>
      <c r="N12" s="3" t="s">
        <v>93</v>
      </c>
      <c r="O12" s="3"/>
      <c r="P12" s="3" t="s">
        <v>126</v>
      </c>
      <c r="Q12" s="3" t="s">
        <v>916</v>
      </c>
      <c r="R12" s="3" t="s">
        <v>0</v>
      </c>
      <c r="S12" s="3" t="s">
        <v>19</v>
      </c>
      <c r="T12" s="3" t="s">
        <v>60</v>
      </c>
      <c r="U12" s="3"/>
      <c r="V12" s="3" t="s">
        <v>690</v>
      </c>
      <c r="W12" s="3"/>
      <c r="X12" s="3"/>
      <c r="Y12" s="3"/>
      <c r="Z12" s="3"/>
      <c r="AA12" s="5"/>
    </row>
    <row r="13" spans="1:27" s="4" customFormat="1" x14ac:dyDescent="0.25">
      <c r="A13" s="9" t="s">
        <v>186</v>
      </c>
      <c r="B13" s="3" t="s">
        <v>325</v>
      </c>
      <c r="C13" s="5" t="s">
        <v>1356</v>
      </c>
      <c r="D13" s="8" t="s">
        <v>690</v>
      </c>
      <c r="E13" s="3" t="s">
        <v>916</v>
      </c>
      <c r="F13" s="3" t="s">
        <v>0</v>
      </c>
      <c r="G13" s="3" t="s">
        <v>19</v>
      </c>
      <c r="H13" s="3" t="s">
        <v>60</v>
      </c>
      <c r="I13" s="3"/>
      <c r="J13" s="3" t="s">
        <v>690</v>
      </c>
      <c r="K13" s="3" t="s">
        <v>915</v>
      </c>
      <c r="L13" s="3" t="s">
        <v>0</v>
      </c>
      <c r="M13" s="3" t="s">
        <v>1</v>
      </c>
      <c r="N13" s="3" t="s">
        <v>35</v>
      </c>
      <c r="O13" s="3" t="s">
        <v>62</v>
      </c>
      <c r="P13" s="3" t="s">
        <v>111</v>
      </c>
      <c r="Q13" s="3" t="s">
        <v>914</v>
      </c>
      <c r="R13" s="3" t="s">
        <v>0</v>
      </c>
      <c r="S13" s="3" t="s">
        <v>168</v>
      </c>
      <c r="T13" s="3" t="s">
        <v>93</v>
      </c>
      <c r="U13" s="3"/>
      <c r="V13" s="3" t="s">
        <v>126</v>
      </c>
      <c r="W13" s="3"/>
      <c r="X13" s="3"/>
      <c r="Y13" s="3"/>
      <c r="Z13" s="3"/>
      <c r="AA13" s="5"/>
    </row>
    <row r="14" spans="1:27" s="4" customFormat="1" x14ac:dyDescent="0.25">
      <c r="A14" s="9" t="s">
        <v>186</v>
      </c>
      <c r="B14" s="3" t="s">
        <v>326</v>
      </c>
      <c r="C14" s="5" t="s">
        <v>1357</v>
      </c>
      <c r="D14" s="8" t="s">
        <v>691</v>
      </c>
      <c r="E14" s="3" t="s">
        <v>917</v>
      </c>
      <c r="F14" s="3" t="s">
        <v>0</v>
      </c>
      <c r="G14" s="3" t="s">
        <v>918</v>
      </c>
      <c r="H14" s="3" t="s">
        <v>93</v>
      </c>
      <c r="I14" s="3"/>
      <c r="J14" s="3" t="s">
        <v>691</v>
      </c>
      <c r="K14" s="3" t="s">
        <v>920</v>
      </c>
      <c r="L14" s="3" t="s">
        <v>0</v>
      </c>
      <c r="M14" s="61" t="s">
        <v>1</v>
      </c>
      <c r="N14" s="3" t="s">
        <v>30</v>
      </c>
      <c r="O14" s="3"/>
      <c r="P14" s="3" t="s">
        <v>693</v>
      </c>
      <c r="Q14" s="3" t="s">
        <v>919</v>
      </c>
      <c r="R14" s="3" t="s">
        <v>0</v>
      </c>
      <c r="S14" s="3" t="s">
        <v>1</v>
      </c>
      <c r="T14" s="3" t="s">
        <v>42</v>
      </c>
      <c r="U14" s="3"/>
      <c r="V14" s="3" t="s">
        <v>692</v>
      </c>
      <c r="W14" s="3"/>
      <c r="X14" s="3"/>
      <c r="Y14" s="3"/>
      <c r="Z14" s="3"/>
      <c r="AA14" s="5"/>
    </row>
    <row r="15" spans="1:27" s="4" customFormat="1" x14ac:dyDescent="0.25">
      <c r="A15" s="9" t="s">
        <v>186</v>
      </c>
      <c r="B15" s="3" t="s">
        <v>327</v>
      </c>
      <c r="C15" s="5" t="s">
        <v>1358</v>
      </c>
      <c r="D15" s="8" t="s">
        <v>692</v>
      </c>
      <c r="E15" s="3" t="s">
        <v>919</v>
      </c>
      <c r="F15" s="3" t="s">
        <v>0</v>
      </c>
      <c r="G15" s="3" t="s">
        <v>1</v>
      </c>
      <c r="H15" s="3" t="s">
        <v>42</v>
      </c>
      <c r="I15" s="3"/>
      <c r="J15" s="3" t="s">
        <v>692</v>
      </c>
      <c r="K15" s="3" t="s">
        <v>917</v>
      </c>
      <c r="L15" s="3" t="s">
        <v>0</v>
      </c>
      <c r="M15" s="3" t="s">
        <v>918</v>
      </c>
      <c r="N15" s="3" t="s">
        <v>93</v>
      </c>
      <c r="O15" s="3"/>
      <c r="P15" s="3" t="s">
        <v>691</v>
      </c>
      <c r="Q15" s="3" t="s">
        <v>920</v>
      </c>
      <c r="R15" s="3" t="s">
        <v>0</v>
      </c>
      <c r="S15" s="61" t="s">
        <v>1</v>
      </c>
      <c r="T15" s="3" t="s">
        <v>30</v>
      </c>
      <c r="U15" s="3"/>
      <c r="V15" s="3" t="s">
        <v>693</v>
      </c>
      <c r="W15" s="3"/>
      <c r="X15" s="3"/>
      <c r="Y15" s="3"/>
      <c r="Z15" s="3"/>
      <c r="AA15" s="5"/>
    </row>
    <row r="16" spans="1:27" s="4" customFormat="1" x14ac:dyDescent="0.25">
      <c r="A16" s="9" t="s">
        <v>186</v>
      </c>
      <c r="B16" s="3" t="s">
        <v>328</v>
      </c>
      <c r="C16" s="5" t="s">
        <v>1359</v>
      </c>
      <c r="D16" s="8" t="s">
        <v>693</v>
      </c>
      <c r="E16" s="3" t="s">
        <v>920</v>
      </c>
      <c r="F16" s="3" t="s">
        <v>0</v>
      </c>
      <c r="G16" s="3" t="s">
        <v>1</v>
      </c>
      <c r="H16" s="3" t="s">
        <v>30</v>
      </c>
      <c r="I16" s="3"/>
      <c r="J16" s="3" t="s">
        <v>693</v>
      </c>
      <c r="K16" s="3" t="s">
        <v>919</v>
      </c>
      <c r="L16" s="3" t="s">
        <v>0</v>
      </c>
      <c r="M16" s="3" t="s">
        <v>1</v>
      </c>
      <c r="N16" s="3" t="s">
        <v>42</v>
      </c>
      <c r="O16" s="3"/>
      <c r="P16" s="3" t="s">
        <v>692</v>
      </c>
      <c r="Q16" s="3" t="s">
        <v>917</v>
      </c>
      <c r="R16" s="3" t="s">
        <v>0</v>
      </c>
      <c r="S16" s="3" t="s">
        <v>918</v>
      </c>
      <c r="T16" s="3" t="s">
        <v>93</v>
      </c>
      <c r="U16" s="3"/>
      <c r="V16" s="3" t="s">
        <v>691</v>
      </c>
      <c r="W16" s="3"/>
      <c r="X16" s="3"/>
      <c r="Y16" s="3"/>
      <c r="Z16" s="3"/>
      <c r="AA16" s="5"/>
    </row>
    <row r="17" spans="1:27" s="4" customFormat="1" x14ac:dyDescent="0.25">
      <c r="A17" s="9" t="s">
        <v>186</v>
      </c>
      <c r="B17" s="3" t="s">
        <v>329</v>
      </c>
      <c r="C17" s="5" t="s">
        <v>1360</v>
      </c>
      <c r="D17" s="8" t="s">
        <v>694</v>
      </c>
      <c r="E17" s="3" t="s">
        <v>921</v>
      </c>
      <c r="F17" s="3" t="s">
        <v>0</v>
      </c>
      <c r="G17" s="3" t="s">
        <v>1</v>
      </c>
      <c r="H17" s="3" t="s">
        <v>36</v>
      </c>
      <c r="I17" s="3" t="s">
        <v>46</v>
      </c>
      <c r="J17" s="3" t="s">
        <v>694</v>
      </c>
      <c r="K17" s="3" t="s">
        <v>923</v>
      </c>
      <c r="L17" s="3" t="s">
        <v>0</v>
      </c>
      <c r="M17" s="3" t="s">
        <v>19</v>
      </c>
      <c r="N17" s="3" t="s">
        <v>40</v>
      </c>
      <c r="O17" s="3"/>
      <c r="P17" s="3" t="s">
        <v>696</v>
      </c>
      <c r="Q17" s="3" t="s">
        <v>922</v>
      </c>
      <c r="R17" s="3" t="s">
        <v>0</v>
      </c>
      <c r="S17" s="3" t="s">
        <v>1</v>
      </c>
      <c r="T17" s="3" t="s">
        <v>49</v>
      </c>
      <c r="U17" s="3"/>
      <c r="V17" s="62" t="s">
        <v>695</v>
      </c>
      <c r="W17" s="3"/>
      <c r="X17" s="3"/>
      <c r="Y17" s="3"/>
      <c r="Z17" s="3"/>
      <c r="AA17" s="5"/>
    </row>
    <row r="18" spans="1:27" s="4" customFormat="1" x14ac:dyDescent="0.25">
      <c r="A18" s="9" t="s">
        <v>186</v>
      </c>
      <c r="B18" s="3" t="s">
        <v>330</v>
      </c>
      <c r="C18" s="5" t="s">
        <v>1361</v>
      </c>
      <c r="D18" s="8" t="s">
        <v>695</v>
      </c>
      <c r="E18" s="3" t="s">
        <v>922</v>
      </c>
      <c r="F18" s="3" t="s">
        <v>0</v>
      </c>
      <c r="G18" s="3" t="s">
        <v>1</v>
      </c>
      <c r="H18" s="3" t="s">
        <v>49</v>
      </c>
      <c r="I18" s="3"/>
      <c r="J18" s="3" t="s">
        <v>695</v>
      </c>
      <c r="K18" s="3" t="s">
        <v>921</v>
      </c>
      <c r="L18" s="3" t="s">
        <v>0</v>
      </c>
      <c r="M18" s="3" t="s">
        <v>1</v>
      </c>
      <c r="N18" s="3" t="s">
        <v>36</v>
      </c>
      <c r="O18" s="3" t="s">
        <v>46</v>
      </c>
      <c r="P18" s="3" t="s">
        <v>694</v>
      </c>
      <c r="Q18" s="3" t="s">
        <v>923</v>
      </c>
      <c r="R18" s="3" t="s">
        <v>0</v>
      </c>
      <c r="S18" s="3" t="s">
        <v>19</v>
      </c>
      <c r="T18" s="3" t="s">
        <v>40</v>
      </c>
      <c r="U18" s="3"/>
      <c r="V18" s="3" t="s">
        <v>696</v>
      </c>
      <c r="W18" s="3"/>
      <c r="X18" s="3"/>
      <c r="Y18" s="3"/>
      <c r="Z18" s="3"/>
      <c r="AA18" s="5"/>
    </row>
    <row r="19" spans="1:27" s="4" customFormat="1" x14ac:dyDescent="0.25">
      <c r="A19" s="9" t="s">
        <v>186</v>
      </c>
      <c r="B19" s="3" t="s">
        <v>331</v>
      </c>
      <c r="C19" s="5" t="s">
        <v>1362</v>
      </c>
      <c r="D19" s="8" t="s">
        <v>696</v>
      </c>
      <c r="E19" s="3" t="s">
        <v>923</v>
      </c>
      <c r="F19" s="3" t="s">
        <v>0</v>
      </c>
      <c r="G19" s="3" t="s">
        <v>19</v>
      </c>
      <c r="H19" s="3" t="s">
        <v>40</v>
      </c>
      <c r="I19" s="3"/>
      <c r="J19" s="3" t="s">
        <v>696</v>
      </c>
      <c r="K19" s="3" t="s">
        <v>922</v>
      </c>
      <c r="L19" s="3" t="s">
        <v>0</v>
      </c>
      <c r="M19" s="3" t="s">
        <v>1</v>
      </c>
      <c r="N19" s="3" t="s">
        <v>49</v>
      </c>
      <c r="O19" s="3"/>
      <c r="P19" s="3" t="s">
        <v>695</v>
      </c>
      <c r="Q19" s="3" t="s">
        <v>921</v>
      </c>
      <c r="R19" s="3" t="s">
        <v>0</v>
      </c>
      <c r="S19" s="3" t="s">
        <v>1</v>
      </c>
      <c r="T19" s="3" t="s">
        <v>36</v>
      </c>
      <c r="U19" s="3" t="s">
        <v>46</v>
      </c>
      <c r="V19" s="3" t="s">
        <v>694</v>
      </c>
      <c r="W19" s="3"/>
      <c r="X19" s="3"/>
      <c r="Y19" s="3"/>
      <c r="Z19" s="3"/>
      <c r="AA19" s="5"/>
    </row>
    <row r="20" spans="1:27" s="4" customFormat="1" x14ac:dyDescent="0.25">
      <c r="A20" s="9" t="s">
        <v>186</v>
      </c>
      <c r="B20" s="3" t="s">
        <v>332</v>
      </c>
      <c r="C20" s="5" t="s">
        <v>1363</v>
      </c>
      <c r="D20" s="8" t="s">
        <v>697</v>
      </c>
      <c r="E20" s="3" t="s">
        <v>924</v>
      </c>
      <c r="F20" s="3" t="s">
        <v>0</v>
      </c>
      <c r="G20" s="3" t="s">
        <v>26</v>
      </c>
      <c r="H20" s="3" t="s">
        <v>51</v>
      </c>
      <c r="I20" s="3" t="s">
        <v>183</v>
      </c>
      <c r="J20" s="3" t="s">
        <v>697</v>
      </c>
      <c r="K20" s="3" t="s">
        <v>926</v>
      </c>
      <c r="L20" s="3" t="s">
        <v>0</v>
      </c>
      <c r="M20" s="3" t="s">
        <v>1</v>
      </c>
      <c r="N20" s="3" t="s">
        <v>39</v>
      </c>
      <c r="O20" s="3"/>
      <c r="P20" s="3" t="s">
        <v>699</v>
      </c>
      <c r="Q20" s="3" t="s">
        <v>925</v>
      </c>
      <c r="R20" s="3" t="s">
        <v>0</v>
      </c>
      <c r="S20" s="3" t="s">
        <v>1</v>
      </c>
      <c r="T20" s="3" t="s">
        <v>40</v>
      </c>
      <c r="U20" s="3"/>
      <c r="V20" s="3" t="s">
        <v>698</v>
      </c>
      <c r="W20" s="3"/>
      <c r="X20" s="3"/>
      <c r="Y20" s="3"/>
      <c r="Z20" s="3"/>
      <c r="AA20" s="5"/>
    </row>
    <row r="21" spans="1:27" s="4" customFormat="1" x14ac:dyDescent="0.25">
      <c r="A21" s="9" t="s">
        <v>186</v>
      </c>
      <c r="B21" s="3" t="s">
        <v>333</v>
      </c>
      <c r="C21" s="5" t="s">
        <v>1364</v>
      </c>
      <c r="D21" s="8" t="s">
        <v>698</v>
      </c>
      <c r="E21" s="3" t="s">
        <v>925</v>
      </c>
      <c r="F21" s="3" t="s">
        <v>0</v>
      </c>
      <c r="G21" s="3" t="s">
        <v>1</v>
      </c>
      <c r="H21" s="3" t="s">
        <v>40</v>
      </c>
      <c r="I21" s="3"/>
      <c r="J21" s="3" t="s">
        <v>698</v>
      </c>
      <c r="K21" s="3" t="s">
        <v>924</v>
      </c>
      <c r="L21" s="3" t="s">
        <v>0</v>
      </c>
      <c r="M21" s="3" t="s">
        <v>26</v>
      </c>
      <c r="N21" s="3" t="s">
        <v>51</v>
      </c>
      <c r="O21" s="3" t="s">
        <v>183</v>
      </c>
      <c r="P21" s="3" t="s">
        <v>697</v>
      </c>
      <c r="Q21" s="3" t="s">
        <v>926</v>
      </c>
      <c r="R21" s="3" t="s">
        <v>0</v>
      </c>
      <c r="S21" s="3" t="s">
        <v>1</v>
      </c>
      <c r="T21" s="3" t="s">
        <v>39</v>
      </c>
      <c r="U21" s="3"/>
      <c r="V21" s="3" t="s">
        <v>699</v>
      </c>
      <c r="W21" s="3"/>
      <c r="X21" s="3"/>
      <c r="Y21" s="3"/>
      <c r="Z21" s="3"/>
      <c r="AA21" s="5"/>
    </row>
    <row r="22" spans="1:27" s="4" customFormat="1" x14ac:dyDescent="0.25">
      <c r="A22" s="9" t="s">
        <v>186</v>
      </c>
      <c r="B22" s="3" t="s">
        <v>334</v>
      </c>
      <c r="C22" s="5" t="s">
        <v>1365</v>
      </c>
      <c r="D22" s="8" t="s">
        <v>699</v>
      </c>
      <c r="E22" s="3" t="s">
        <v>926</v>
      </c>
      <c r="F22" s="3" t="s">
        <v>0</v>
      </c>
      <c r="G22" s="3" t="s">
        <v>1</v>
      </c>
      <c r="H22" s="3" t="s">
        <v>39</v>
      </c>
      <c r="I22" s="3"/>
      <c r="J22" s="3" t="s">
        <v>699</v>
      </c>
      <c r="K22" s="3" t="s">
        <v>925</v>
      </c>
      <c r="L22" s="3" t="s">
        <v>0</v>
      </c>
      <c r="M22" s="3" t="s">
        <v>1</v>
      </c>
      <c r="N22" s="3" t="s">
        <v>40</v>
      </c>
      <c r="O22" s="3"/>
      <c r="P22" s="3" t="s">
        <v>698</v>
      </c>
      <c r="Q22" s="3" t="s">
        <v>924</v>
      </c>
      <c r="R22" s="3" t="s">
        <v>0</v>
      </c>
      <c r="S22" s="3" t="s">
        <v>26</v>
      </c>
      <c r="T22" s="3" t="s">
        <v>51</v>
      </c>
      <c r="U22" s="3" t="s">
        <v>183</v>
      </c>
      <c r="V22" s="3" t="s">
        <v>697</v>
      </c>
      <c r="W22" s="3"/>
      <c r="X22" s="3"/>
      <c r="Y22" s="3"/>
      <c r="Z22" s="3"/>
      <c r="AA22" s="5"/>
    </row>
    <row r="23" spans="1:27" s="4" customFormat="1" x14ac:dyDescent="0.25">
      <c r="A23" s="9" t="s">
        <v>186</v>
      </c>
      <c r="B23" s="3" t="s">
        <v>335</v>
      </c>
      <c r="C23" s="5" t="s">
        <v>1366</v>
      </c>
      <c r="D23" s="8" t="s">
        <v>709</v>
      </c>
      <c r="E23" s="3" t="s">
        <v>937</v>
      </c>
      <c r="F23" s="3" t="s">
        <v>0</v>
      </c>
      <c r="G23" s="3" t="s">
        <v>1</v>
      </c>
      <c r="H23" s="3" t="s">
        <v>46</v>
      </c>
      <c r="I23" s="3"/>
      <c r="J23" s="3" t="s">
        <v>709</v>
      </c>
      <c r="K23" s="3" t="s">
        <v>929</v>
      </c>
      <c r="L23" s="3" t="s">
        <v>0</v>
      </c>
      <c r="M23" s="3" t="s">
        <v>1</v>
      </c>
      <c r="N23" s="3" t="s">
        <v>41</v>
      </c>
      <c r="O23" s="3"/>
      <c r="P23" s="3" t="s">
        <v>702</v>
      </c>
      <c r="Q23" s="3" t="s">
        <v>928</v>
      </c>
      <c r="R23" s="3" t="s">
        <v>0</v>
      </c>
      <c r="S23" s="3" t="s">
        <v>19</v>
      </c>
      <c r="T23" s="3" t="s">
        <v>33</v>
      </c>
      <c r="U23" s="3" t="s">
        <v>1258</v>
      </c>
      <c r="V23" s="3" t="s">
        <v>701</v>
      </c>
      <c r="W23" s="3"/>
      <c r="X23" s="3"/>
      <c r="Y23" s="3"/>
      <c r="Z23" s="3"/>
      <c r="AA23" s="5"/>
    </row>
    <row r="24" spans="1:27" s="4" customFormat="1" x14ac:dyDescent="0.25">
      <c r="A24" s="9" t="s">
        <v>186</v>
      </c>
      <c r="B24" s="3" t="s">
        <v>336</v>
      </c>
      <c r="C24" s="5" t="s">
        <v>1367</v>
      </c>
      <c r="D24" s="8" t="s">
        <v>701</v>
      </c>
      <c r="E24" s="3" t="s">
        <v>928</v>
      </c>
      <c r="F24" s="3" t="s">
        <v>0</v>
      </c>
      <c r="G24" s="3" t="s">
        <v>19</v>
      </c>
      <c r="H24" s="3" t="s">
        <v>33</v>
      </c>
      <c r="I24" s="3" t="s">
        <v>1258</v>
      </c>
      <c r="J24" s="3" t="s">
        <v>701</v>
      </c>
      <c r="K24" s="3" t="s">
        <v>937</v>
      </c>
      <c r="L24" s="3" t="s">
        <v>0</v>
      </c>
      <c r="M24" s="3" t="s">
        <v>1</v>
      </c>
      <c r="N24" s="3" t="s">
        <v>46</v>
      </c>
      <c r="O24" s="3"/>
      <c r="P24" s="3" t="s">
        <v>709</v>
      </c>
      <c r="Q24" s="3" t="s">
        <v>929</v>
      </c>
      <c r="R24" s="3" t="s">
        <v>0</v>
      </c>
      <c r="S24" s="3" t="s">
        <v>1</v>
      </c>
      <c r="T24" s="3" t="s">
        <v>41</v>
      </c>
      <c r="U24" s="3"/>
      <c r="V24" s="3" t="s">
        <v>702</v>
      </c>
      <c r="W24" s="3"/>
      <c r="X24" s="3"/>
      <c r="Y24" s="3"/>
      <c r="Z24" s="3"/>
      <c r="AA24" s="5"/>
    </row>
    <row r="25" spans="1:27" s="4" customFormat="1" x14ac:dyDescent="0.25">
      <c r="A25" s="9" t="s">
        <v>186</v>
      </c>
      <c r="B25" s="3" t="s">
        <v>337</v>
      </c>
      <c r="C25" s="5" t="s">
        <v>1368</v>
      </c>
      <c r="D25" s="8" t="s">
        <v>702</v>
      </c>
      <c r="E25" s="3" t="s">
        <v>929</v>
      </c>
      <c r="F25" s="3" t="s">
        <v>0</v>
      </c>
      <c r="G25" s="3" t="s">
        <v>1</v>
      </c>
      <c r="H25" s="3" t="s">
        <v>41</v>
      </c>
      <c r="I25" s="3"/>
      <c r="J25" s="3" t="s">
        <v>702</v>
      </c>
      <c r="K25" s="3" t="s">
        <v>928</v>
      </c>
      <c r="L25" s="3" t="s">
        <v>0</v>
      </c>
      <c r="M25" s="3" t="s">
        <v>19</v>
      </c>
      <c r="N25" s="3" t="s">
        <v>33</v>
      </c>
      <c r="O25" s="3" t="s">
        <v>1258</v>
      </c>
      <c r="P25" s="3" t="s">
        <v>701</v>
      </c>
      <c r="Q25" s="3" t="s">
        <v>937</v>
      </c>
      <c r="R25" s="3" t="s">
        <v>0</v>
      </c>
      <c r="S25" s="3" t="s">
        <v>1</v>
      </c>
      <c r="T25" s="3" t="s">
        <v>46</v>
      </c>
      <c r="U25" s="3"/>
      <c r="V25" s="3" t="s">
        <v>709</v>
      </c>
      <c r="W25" s="3"/>
      <c r="X25" s="3"/>
      <c r="Y25" s="3"/>
      <c r="Z25" s="3"/>
      <c r="AA25" s="5"/>
    </row>
    <row r="26" spans="1:27" s="4" customFormat="1" x14ac:dyDescent="0.25">
      <c r="A26" s="9" t="s">
        <v>186</v>
      </c>
      <c r="B26" s="3" t="s">
        <v>338</v>
      </c>
      <c r="C26" s="5" t="s">
        <v>1369</v>
      </c>
      <c r="D26" s="8" t="s">
        <v>703</v>
      </c>
      <c r="E26" s="3" t="s">
        <v>930</v>
      </c>
      <c r="F26" s="3" t="s">
        <v>0</v>
      </c>
      <c r="G26" s="3" t="s">
        <v>19</v>
      </c>
      <c r="H26" s="3" t="s">
        <v>32</v>
      </c>
      <c r="I26" s="3"/>
      <c r="J26" s="3" t="s">
        <v>703</v>
      </c>
      <c r="K26" s="3" t="s">
        <v>932</v>
      </c>
      <c r="L26" s="3" t="s">
        <v>0</v>
      </c>
      <c r="M26" s="3" t="s">
        <v>1</v>
      </c>
      <c r="N26" s="3" t="s">
        <v>44</v>
      </c>
      <c r="O26" s="3"/>
      <c r="P26" s="3" t="s">
        <v>704</v>
      </c>
      <c r="Q26" s="3" t="s">
        <v>931</v>
      </c>
      <c r="R26" s="3" t="s">
        <v>0</v>
      </c>
      <c r="S26" s="3" t="s">
        <v>1</v>
      </c>
      <c r="T26" s="3" t="s">
        <v>35</v>
      </c>
      <c r="U26" s="3" t="s">
        <v>194</v>
      </c>
      <c r="V26" s="3" t="s">
        <v>138</v>
      </c>
      <c r="W26" s="3"/>
      <c r="X26" s="3"/>
      <c r="Y26" s="3"/>
      <c r="Z26" s="3"/>
      <c r="AA26" s="5"/>
    </row>
    <row r="27" spans="1:27" s="4" customFormat="1" x14ac:dyDescent="0.25">
      <c r="A27" s="9" t="s">
        <v>186</v>
      </c>
      <c r="B27" s="3" t="s">
        <v>339</v>
      </c>
      <c r="C27" s="5" t="s">
        <v>1370</v>
      </c>
      <c r="D27" s="8" t="s">
        <v>138</v>
      </c>
      <c r="E27" s="3" t="s">
        <v>931</v>
      </c>
      <c r="F27" s="3" t="s">
        <v>0</v>
      </c>
      <c r="G27" s="3" t="s">
        <v>1</v>
      </c>
      <c r="H27" s="3" t="s">
        <v>35</v>
      </c>
      <c r="I27" s="3" t="s">
        <v>194</v>
      </c>
      <c r="J27" s="3" t="s">
        <v>138</v>
      </c>
      <c r="K27" s="3" t="s">
        <v>930</v>
      </c>
      <c r="L27" s="3" t="s">
        <v>0</v>
      </c>
      <c r="M27" s="3" t="s">
        <v>19</v>
      </c>
      <c r="N27" s="3" t="s">
        <v>32</v>
      </c>
      <c r="O27" s="3"/>
      <c r="P27" s="3" t="s">
        <v>703</v>
      </c>
      <c r="Q27" s="3" t="s">
        <v>932</v>
      </c>
      <c r="R27" s="3" t="s">
        <v>0</v>
      </c>
      <c r="S27" s="3" t="s">
        <v>1</v>
      </c>
      <c r="T27" s="3" t="s">
        <v>44</v>
      </c>
      <c r="U27" s="3"/>
      <c r="V27" s="3" t="s">
        <v>704</v>
      </c>
      <c r="W27" s="3"/>
      <c r="X27" s="3"/>
      <c r="Y27" s="3"/>
      <c r="Z27" s="3"/>
      <c r="AA27" s="5"/>
    </row>
    <row r="28" spans="1:27" s="4" customFormat="1" x14ac:dyDescent="0.25">
      <c r="A28" s="9" t="s">
        <v>186</v>
      </c>
      <c r="B28" s="3" t="s">
        <v>340</v>
      </c>
      <c r="C28" s="5" t="s">
        <v>1371</v>
      </c>
      <c r="D28" s="8" t="s">
        <v>704</v>
      </c>
      <c r="E28" s="3" t="s">
        <v>932</v>
      </c>
      <c r="F28" s="3" t="s">
        <v>0</v>
      </c>
      <c r="G28" s="3" t="s">
        <v>1</v>
      </c>
      <c r="H28" s="3" t="s">
        <v>44</v>
      </c>
      <c r="I28" s="3"/>
      <c r="J28" s="3" t="s">
        <v>704</v>
      </c>
      <c r="K28" s="3" t="s">
        <v>931</v>
      </c>
      <c r="L28" s="3" t="s">
        <v>0</v>
      </c>
      <c r="M28" s="3" t="s">
        <v>1</v>
      </c>
      <c r="N28" s="3" t="s">
        <v>35</v>
      </c>
      <c r="O28" s="3" t="s">
        <v>194</v>
      </c>
      <c r="P28" s="3" t="s">
        <v>138</v>
      </c>
      <c r="Q28" s="3" t="s">
        <v>930</v>
      </c>
      <c r="R28" s="3" t="s">
        <v>0</v>
      </c>
      <c r="S28" s="3" t="s">
        <v>19</v>
      </c>
      <c r="T28" s="3" t="s">
        <v>32</v>
      </c>
      <c r="U28" s="3"/>
      <c r="V28" s="3" t="s">
        <v>703</v>
      </c>
      <c r="W28" s="3"/>
      <c r="X28" s="3"/>
      <c r="Y28" s="3"/>
      <c r="Z28" s="3"/>
      <c r="AA28" s="5"/>
    </row>
    <row r="29" spans="1:27" s="4" customFormat="1" x14ac:dyDescent="0.25">
      <c r="A29" s="9" t="s">
        <v>186</v>
      </c>
      <c r="B29" s="3" t="s">
        <v>341</v>
      </c>
      <c r="C29" s="5" t="s">
        <v>1372</v>
      </c>
      <c r="D29" s="8" t="s">
        <v>705</v>
      </c>
      <c r="E29" s="3" t="s">
        <v>933</v>
      </c>
      <c r="F29" s="3" t="s">
        <v>0</v>
      </c>
      <c r="G29" s="3" t="s">
        <v>1</v>
      </c>
      <c r="H29" s="3" t="s">
        <v>35</v>
      </c>
      <c r="I29" s="3" t="s">
        <v>2010</v>
      </c>
      <c r="J29" s="3" t="s">
        <v>705</v>
      </c>
      <c r="K29" s="3" t="s">
        <v>935</v>
      </c>
      <c r="L29" s="3" t="s">
        <v>0</v>
      </c>
      <c r="M29" s="3" t="s">
        <v>1</v>
      </c>
      <c r="N29" s="3" t="s">
        <v>44</v>
      </c>
      <c r="O29" s="3"/>
      <c r="P29" s="3" t="s">
        <v>707</v>
      </c>
      <c r="Q29" s="3" t="s">
        <v>934</v>
      </c>
      <c r="R29" s="3" t="s">
        <v>0</v>
      </c>
      <c r="S29" s="3" t="s">
        <v>19</v>
      </c>
      <c r="T29" s="3" t="s">
        <v>34</v>
      </c>
      <c r="U29" s="3"/>
      <c r="V29" s="3" t="s">
        <v>706</v>
      </c>
      <c r="W29" s="3"/>
      <c r="X29" s="3"/>
      <c r="Y29" s="3"/>
      <c r="Z29" s="3"/>
      <c r="AA29" s="5"/>
    </row>
    <row r="30" spans="1:27" s="4" customFormat="1" x14ac:dyDescent="0.25">
      <c r="A30" s="9" t="s">
        <v>186</v>
      </c>
      <c r="B30" s="3" t="s">
        <v>342</v>
      </c>
      <c r="C30" s="5" t="s">
        <v>1373</v>
      </c>
      <c r="D30" s="8" t="s">
        <v>706</v>
      </c>
      <c r="E30" s="3" t="s">
        <v>934</v>
      </c>
      <c r="F30" s="3" t="s">
        <v>0</v>
      </c>
      <c r="G30" s="3" t="s">
        <v>19</v>
      </c>
      <c r="H30" s="3" t="s">
        <v>34</v>
      </c>
      <c r="I30" s="3"/>
      <c r="J30" s="3" t="s">
        <v>706</v>
      </c>
      <c r="K30" s="3" t="s">
        <v>933</v>
      </c>
      <c r="L30" s="3" t="s">
        <v>0</v>
      </c>
      <c r="M30" s="3" t="s">
        <v>1</v>
      </c>
      <c r="N30" s="3" t="s">
        <v>35</v>
      </c>
      <c r="O30" s="3" t="s">
        <v>2010</v>
      </c>
      <c r="P30" s="3" t="s">
        <v>705</v>
      </c>
      <c r="Q30" s="3" t="s">
        <v>935</v>
      </c>
      <c r="R30" s="3" t="s">
        <v>0</v>
      </c>
      <c r="S30" s="3" t="s">
        <v>1</v>
      </c>
      <c r="T30" s="3" t="s">
        <v>44</v>
      </c>
      <c r="U30" s="3"/>
      <c r="V30" s="3" t="s">
        <v>707</v>
      </c>
      <c r="W30" s="3"/>
      <c r="X30" s="3"/>
      <c r="Y30" s="3"/>
      <c r="Z30" s="3"/>
      <c r="AA30" s="5"/>
    </row>
    <row r="31" spans="1:27" s="4" customFormat="1" x14ac:dyDescent="0.25">
      <c r="A31" s="9" t="s">
        <v>186</v>
      </c>
      <c r="B31" s="3" t="s">
        <v>343</v>
      </c>
      <c r="C31" s="5" t="s">
        <v>1374</v>
      </c>
      <c r="D31" s="8" t="s">
        <v>707</v>
      </c>
      <c r="E31" s="3" t="s">
        <v>935</v>
      </c>
      <c r="F31" s="3" t="s">
        <v>0</v>
      </c>
      <c r="G31" s="3" t="s">
        <v>1</v>
      </c>
      <c r="H31" s="3" t="s">
        <v>44</v>
      </c>
      <c r="I31" s="3"/>
      <c r="J31" s="3" t="s">
        <v>707</v>
      </c>
      <c r="K31" s="3" t="s">
        <v>934</v>
      </c>
      <c r="L31" s="3" t="s">
        <v>0</v>
      </c>
      <c r="M31" s="3" t="s">
        <v>19</v>
      </c>
      <c r="N31" s="3" t="s">
        <v>34</v>
      </c>
      <c r="O31" s="3"/>
      <c r="P31" s="3" t="s">
        <v>706</v>
      </c>
      <c r="Q31" s="3" t="s">
        <v>933</v>
      </c>
      <c r="R31" s="3" t="s">
        <v>0</v>
      </c>
      <c r="S31" s="3" t="s">
        <v>1</v>
      </c>
      <c r="T31" s="3" t="s">
        <v>35</v>
      </c>
      <c r="U31" s="3" t="s">
        <v>2010</v>
      </c>
      <c r="V31" s="3" t="s">
        <v>705</v>
      </c>
      <c r="W31" s="3"/>
      <c r="X31" s="3"/>
      <c r="Y31" s="3"/>
      <c r="Z31" s="3"/>
      <c r="AA31" s="5"/>
    </row>
    <row r="32" spans="1:27" s="4" customFormat="1" x14ac:dyDescent="0.25">
      <c r="A32" s="9" t="s">
        <v>186</v>
      </c>
      <c r="B32" s="3" t="s">
        <v>344</v>
      </c>
      <c r="C32" s="5" t="s">
        <v>1375</v>
      </c>
      <c r="D32" s="8" t="s">
        <v>708</v>
      </c>
      <c r="E32" s="3" t="s">
        <v>936</v>
      </c>
      <c r="F32" s="3" t="s">
        <v>0</v>
      </c>
      <c r="G32" s="3" t="s">
        <v>19</v>
      </c>
      <c r="H32" s="3" t="s">
        <v>32</v>
      </c>
      <c r="I32" s="3"/>
      <c r="J32" s="3" t="s">
        <v>708</v>
      </c>
      <c r="K32" s="3" t="s">
        <v>938</v>
      </c>
      <c r="L32" s="3" t="s">
        <v>0</v>
      </c>
      <c r="M32" s="3" t="s">
        <v>1</v>
      </c>
      <c r="N32" s="3" t="s">
        <v>44</v>
      </c>
      <c r="O32" s="3"/>
      <c r="P32" s="3" t="s">
        <v>710</v>
      </c>
      <c r="Q32" s="3" t="s">
        <v>927</v>
      </c>
      <c r="R32" s="3" t="s">
        <v>0</v>
      </c>
      <c r="S32" s="3" t="s">
        <v>1</v>
      </c>
      <c r="T32" s="3" t="s">
        <v>49</v>
      </c>
      <c r="U32" s="3"/>
      <c r="V32" s="3" t="s">
        <v>700</v>
      </c>
      <c r="W32" s="3"/>
      <c r="X32" s="3"/>
      <c r="Y32" s="3"/>
      <c r="Z32" s="3"/>
      <c r="AA32" s="5"/>
    </row>
    <row r="33" spans="1:27" s="4" customFormat="1" x14ac:dyDescent="0.25">
      <c r="A33" s="9" t="s">
        <v>186</v>
      </c>
      <c r="B33" s="3" t="s">
        <v>345</v>
      </c>
      <c r="C33" s="5" t="s">
        <v>1376</v>
      </c>
      <c r="D33" s="8" t="s">
        <v>700</v>
      </c>
      <c r="E33" s="3" t="s">
        <v>927</v>
      </c>
      <c r="F33" s="3" t="s">
        <v>0</v>
      </c>
      <c r="G33" s="3" t="s">
        <v>1</v>
      </c>
      <c r="H33" s="3" t="s">
        <v>49</v>
      </c>
      <c r="I33" s="3"/>
      <c r="J33" s="3" t="s">
        <v>700</v>
      </c>
      <c r="K33" s="3" t="s">
        <v>936</v>
      </c>
      <c r="L33" s="3" t="s">
        <v>0</v>
      </c>
      <c r="M33" s="3" t="s">
        <v>19</v>
      </c>
      <c r="N33" s="3" t="s">
        <v>32</v>
      </c>
      <c r="O33" s="3"/>
      <c r="P33" s="3" t="s">
        <v>708</v>
      </c>
      <c r="Q33" s="3" t="s">
        <v>938</v>
      </c>
      <c r="R33" s="3" t="s">
        <v>0</v>
      </c>
      <c r="S33" s="3" t="s">
        <v>1</v>
      </c>
      <c r="T33" s="3" t="s">
        <v>44</v>
      </c>
      <c r="U33" s="3"/>
      <c r="V33" s="3" t="s">
        <v>710</v>
      </c>
      <c r="W33" s="3"/>
      <c r="X33" s="3"/>
      <c r="Y33" s="3"/>
      <c r="Z33" s="3"/>
      <c r="AA33" s="5"/>
    </row>
    <row r="34" spans="1:27" s="4" customFormat="1" x14ac:dyDescent="0.25">
      <c r="A34" s="9" t="s">
        <v>186</v>
      </c>
      <c r="B34" s="3" t="s">
        <v>346</v>
      </c>
      <c r="C34" s="5" t="s">
        <v>1377</v>
      </c>
      <c r="D34" s="8" t="s">
        <v>710</v>
      </c>
      <c r="E34" s="3" t="s">
        <v>938</v>
      </c>
      <c r="F34" s="3" t="s">
        <v>0</v>
      </c>
      <c r="G34" s="3" t="s">
        <v>1</v>
      </c>
      <c r="H34" s="3" t="s">
        <v>44</v>
      </c>
      <c r="I34" s="3"/>
      <c r="J34" s="3" t="s">
        <v>710</v>
      </c>
      <c r="K34" s="3" t="s">
        <v>927</v>
      </c>
      <c r="L34" s="3" t="s">
        <v>0</v>
      </c>
      <c r="M34" s="3" t="s">
        <v>1</v>
      </c>
      <c r="N34" s="3" t="s">
        <v>49</v>
      </c>
      <c r="O34" s="3"/>
      <c r="P34" s="3" t="s">
        <v>700</v>
      </c>
      <c r="Q34" s="3" t="s">
        <v>936</v>
      </c>
      <c r="R34" s="3" t="s">
        <v>0</v>
      </c>
      <c r="S34" s="3" t="s">
        <v>19</v>
      </c>
      <c r="T34" s="3" t="s">
        <v>32</v>
      </c>
      <c r="U34" s="3"/>
      <c r="V34" s="3" t="s">
        <v>708</v>
      </c>
      <c r="W34" s="3"/>
      <c r="X34" s="3"/>
      <c r="Y34" s="3"/>
      <c r="Z34" s="3"/>
      <c r="AA34" s="5"/>
    </row>
    <row r="35" spans="1:27" s="4" customFormat="1" x14ac:dyDescent="0.25">
      <c r="A35" s="9" t="s">
        <v>186</v>
      </c>
      <c r="B35" s="3" t="s">
        <v>347</v>
      </c>
      <c r="C35" s="5" t="s">
        <v>1378</v>
      </c>
      <c r="D35" s="8" t="s">
        <v>711</v>
      </c>
      <c r="E35" s="3" t="s">
        <v>939</v>
      </c>
      <c r="F35" s="3" t="s">
        <v>0</v>
      </c>
      <c r="G35" s="3" t="s">
        <v>1</v>
      </c>
      <c r="H35" s="3" t="s">
        <v>33</v>
      </c>
      <c r="I35" s="3"/>
      <c r="J35" s="3" t="s">
        <v>711</v>
      </c>
      <c r="K35" s="3" t="s">
        <v>941</v>
      </c>
      <c r="L35" s="3" t="s">
        <v>0</v>
      </c>
      <c r="M35" s="3" t="s">
        <v>1</v>
      </c>
      <c r="N35" s="3" t="s">
        <v>44</v>
      </c>
      <c r="O35" s="3"/>
      <c r="P35" s="3" t="s">
        <v>712</v>
      </c>
      <c r="Q35" s="3" t="s">
        <v>940</v>
      </c>
      <c r="R35" s="3" t="s">
        <v>0</v>
      </c>
      <c r="S35" s="3" t="s">
        <v>1</v>
      </c>
      <c r="T35" s="3" t="s">
        <v>35</v>
      </c>
      <c r="U35" s="3" t="s">
        <v>68</v>
      </c>
      <c r="V35" s="3" t="s">
        <v>112</v>
      </c>
      <c r="W35" s="3"/>
      <c r="X35" s="3"/>
      <c r="Y35" s="3"/>
      <c r="Z35" s="3"/>
      <c r="AA35" s="5"/>
    </row>
    <row r="36" spans="1:27" s="4" customFormat="1" x14ac:dyDescent="0.25">
      <c r="A36" s="9" t="s">
        <v>186</v>
      </c>
      <c r="B36" s="3" t="s">
        <v>348</v>
      </c>
      <c r="C36" s="5" t="s">
        <v>1379</v>
      </c>
      <c r="D36" s="8" t="s">
        <v>112</v>
      </c>
      <c r="E36" s="3" t="s">
        <v>940</v>
      </c>
      <c r="F36" s="3" t="s">
        <v>0</v>
      </c>
      <c r="G36" s="3" t="s">
        <v>1</v>
      </c>
      <c r="H36" s="3" t="s">
        <v>35</v>
      </c>
      <c r="I36" s="3" t="s">
        <v>68</v>
      </c>
      <c r="J36" s="3" t="s">
        <v>112</v>
      </c>
      <c r="K36" s="3" t="s">
        <v>939</v>
      </c>
      <c r="L36" s="3" t="s">
        <v>0</v>
      </c>
      <c r="M36" s="3" t="s">
        <v>1</v>
      </c>
      <c r="N36" s="3" t="s">
        <v>33</v>
      </c>
      <c r="O36" s="3"/>
      <c r="P36" s="3" t="s">
        <v>711</v>
      </c>
      <c r="Q36" s="3" t="s">
        <v>941</v>
      </c>
      <c r="R36" s="3" t="s">
        <v>0</v>
      </c>
      <c r="S36" s="3" t="s">
        <v>1</v>
      </c>
      <c r="T36" s="3" t="s">
        <v>44</v>
      </c>
      <c r="U36" s="3"/>
      <c r="V36" s="3" t="s">
        <v>712</v>
      </c>
      <c r="W36" s="3"/>
      <c r="X36" s="3"/>
      <c r="Y36" s="3"/>
      <c r="Z36" s="3"/>
      <c r="AA36" s="5"/>
    </row>
    <row r="37" spans="1:27" s="4" customFormat="1" x14ac:dyDescent="0.25">
      <c r="A37" s="9" t="s">
        <v>186</v>
      </c>
      <c r="B37" s="3" t="s">
        <v>349</v>
      </c>
      <c r="C37" s="5" t="s">
        <v>1380</v>
      </c>
      <c r="D37" s="8" t="s">
        <v>712</v>
      </c>
      <c r="E37" s="3" t="s">
        <v>941</v>
      </c>
      <c r="F37" s="3" t="s">
        <v>0</v>
      </c>
      <c r="G37" s="3" t="s">
        <v>1</v>
      </c>
      <c r="H37" s="3" t="s">
        <v>44</v>
      </c>
      <c r="I37" s="3"/>
      <c r="J37" s="3" t="s">
        <v>712</v>
      </c>
      <c r="K37" s="3" t="s">
        <v>940</v>
      </c>
      <c r="L37" s="3" t="s">
        <v>0</v>
      </c>
      <c r="M37" s="3" t="s">
        <v>1</v>
      </c>
      <c r="N37" s="3" t="s">
        <v>35</v>
      </c>
      <c r="O37" s="3" t="s">
        <v>68</v>
      </c>
      <c r="P37" s="3" t="s">
        <v>112</v>
      </c>
      <c r="Q37" s="3" t="s">
        <v>939</v>
      </c>
      <c r="R37" s="3" t="s">
        <v>0</v>
      </c>
      <c r="S37" s="3" t="s">
        <v>1</v>
      </c>
      <c r="T37" s="3" t="s">
        <v>33</v>
      </c>
      <c r="U37" s="3"/>
      <c r="V37" s="3" t="s">
        <v>711</v>
      </c>
      <c r="W37" s="3"/>
      <c r="X37" s="3"/>
      <c r="Y37" s="3"/>
      <c r="Z37" s="3"/>
      <c r="AA37" s="5"/>
    </row>
    <row r="38" spans="1:27" s="4" customFormat="1" x14ac:dyDescent="0.25">
      <c r="A38" s="9" t="s">
        <v>186</v>
      </c>
      <c r="B38" s="3" t="s">
        <v>350</v>
      </c>
      <c r="C38" s="5" t="s">
        <v>1381</v>
      </c>
      <c r="D38" s="8" t="s">
        <v>699</v>
      </c>
      <c r="E38" s="3" t="s">
        <v>942</v>
      </c>
      <c r="F38" s="3" t="s">
        <v>0</v>
      </c>
      <c r="G38" s="3" t="s">
        <v>1</v>
      </c>
      <c r="H38" s="3" t="s">
        <v>39</v>
      </c>
      <c r="I38" s="3"/>
      <c r="J38" s="3" t="s">
        <v>699</v>
      </c>
      <c r="K38" s="3" t="s">
        <v>944</v>
      </c>
      <c r="L38" s="3" t="s">
        <v>0</v>
      </c>
      <c r="M38" s="3" t="s">
        <v>945</v>
      </c>
      <c r="N38" s="3" t="s">
        <v>93</v>
      </c>
      <c r="O38" s="3"/>
      <c r="P38" s="3" t="s">
        <v>1265</v>
      </c>
      <c r="Q38" s="3" t="s">
        <v>943</v>
      </c>
      <c r="R38" s="3" t="s">
        <v>0</v>
      </c>
      <c r="S38" s="3" t="s">
        <v>1</v>
      </c>
      <c r="T38" s="3" t="s">
        <v>35</v>
      </c>
      <c r="U38" s="3" t="s">
        <v>61</v>
      </c>
      <c r="V38" s="3" t="s">
        <v>713</v>
      </c>
      <c r="W38" s="3"/>
      <c r="X38" s="3"/>
      <c r="Y38" s="3"/>
      <c r="Z38" s="3"/>
      <c r="AA38" s="5"/>
    </row>
    <row r="39" spans="1:27" s="4" customFormat="1" x14ac:dyDescent="0.25">
      <c r="A39" s="9" t="s">
        <v>186</v>
      </c>
      <c r="B39" s="3" t="s">
        <v>351</v>
      </c>
      <c r="C39" s="5" t="s">
        <v>1382</v>
      </c>
      <c r="D39" s="8" t="s">
        <v>713</v>
      </c>
      <c r="E39" s="3" t="s">
        <v>943</v>
      </c>
      <c r="F39" s="3" t="s">
        <v>0</v>
      </c>
      <c r="G39" s="3" t="s">
        <v>1</v>
      </c>
      <c r="H39" s="3" t="s">
        <v>35</v>
      </c>
      <c r="I39" s="3" t="s">
        <v>61</v>
      </c>
      <c r="J39" s="3" t="s">
        <v>713</v>
      </c>
      <c r="K39" s="3" t="s">
        <v>942</v>
      </c>
      <c r="L39" s="3" t="s">
        <v>0</v>
      </c>
      <c r="M39" s="3" t="s">
        <v>1</v>
      </c>
      <c r="N39" s="3" t="s">
        <v>39</v>
      </c>
      <c r="O39" s="3"/>
      <c r="P39" s="3" t="s">
        <v>699</v>
      </c>
      <c r="Q39" s="3" t="s">
        <v>944</v>
      </c>
      <c r="R39" s="3" t="s">
        <v>0</v>
      </c>
      <c r="S39" s="3" t="s">
        <v>945</v>
      </c>
      <c r="T39" s="3" t="s">
        <v>93</v>
      </c>
      <c r="U39" s="3"/>
      <c r="V39" s="3" t="s">
        <v>1265</v>
      </c>
      <c r="W39" s="3"/>
      <c r="X39" s="3"/>
      <c r="Y39" s="3"/>
      <c r="Z39" s="3"/>
      <c r="AA39" s="5"/>
    </row>
    <row r="40" spans="1:27" s="4" customFormat="1" x14ac:dyDescent="0.25">
      <c r="A40" s="9" t="s">
        <v>186</v>
      </c>
      <c r="B40" s="3" t="s">
        <v>352</v>
      </c>
      <c r="C40" s="5" t="s">
        <v>1383</v>
      </c>
      <c r="D40" s="8" t="s">
        <v>1265</v>
      </c>
      <c r="E40" s="3" t="s">
        <v>944</v>
      </c>
      <c r="F40" s="3" t="s">
        <v>0</v>
      </c>
      <c r="G40" s="3" t="s">
        <v>945</v>
      </c>
      <c r="H40" s="3" t="s">
        <v>93</v>
      </c>
      <c r="I40" s="3"/>
      <c r="J40" s="3" t="s">
        <v>1265</v>
      </c>
      <c r="K40" s="3" t="s">
        <v>943</v>
      </c>
      <c r="L40" s="3" t="s">
        <v>0</v>
      </c>
      <c r="M40" s="3" t="s">
        <v>1</v>
      </c>
      <c r="N40" s="3" t="s">
        <v>35</v>
      </c>
      <c r="O40" s="3" t="s">
        <v>61</v>
      </c>
      <c r="P40" s="3" t="s">
        <v>713</v>
      </c>
      <c r="Q40" s="3" t="s">
        <v>942</v>
      </c>
      <c r="R40" s="3" t="s">
        <v>0</v>
      </c>
      <c r="S40" s="3" t="s">
        <v>1</v>
      </c>
      <c r="T40" s="3" t="s">
        <v>39</v>
      </c>
      <c r="U40" s="3"/>
      <c r="V40" s="3" t="s">
        <v>699</v>
      </c>
      <c r="W40" s="3"/>
      <c r="X40" s="3"/>
      <c r="Y40" s="3"/>
      <c r="Z40" s="3"/>
      <c r="AA40" s="5"/>
    </row>
    <row r="41" spans="1:27" s="4" customFormat="1" x14ac:dyDescent="0.25">
      <c r="A41" s="9" t="s">
        <v>2125</v>
      </c>
      <c r="B41" s="3" t="s">
        <v>353</v>
      </c>
      <c r="C41" s="5" t="s">
        <v>1384</v>
      </c>
      <c r="D41" s="8" t="s">
        <v>714</v>
      </c>
      <c r="E41" s="3" t="s">
        <v>946</v>
      </c>
      <c r="F41" s="3" t="s">
        <v>0</v>
      </c>
      <c r="G41" s="3" t="s">
        <v>947</v>
      </c>
      <c r="H41" s="3" t="s">
        <v>93</v>
      </c>
      <c r="I41" s="3"/>
      <c r="J41" s="3" t="s">
        <v>714</v>
      </c>
      <c r="K41" s="3" t="s">
        <v>949</v>
      </c>
      <c r="L41" s="3" t="s">
        <v>0</v>
      </c>
      <c r="M41" s="3" t="s">
        <v>1</v>
      </c>
      <c r="N41" s="3" t="s">
        <v>35</v>
      </c>
      <c r="O41" s="3" t="s">
        <v>68</v>
      </c>
      <c r="P41" s="3" t="s">
        <v>716</v>
      </c>
      <c r="Q41" s="3" t="s">
        <v>948</v>
      </c>
      <c r="R41" s="3" t="s">
        <v>0</v>
      </c>
      <c r="S41" s="3" t="s">
        <v>1</v>
      </c>
      <c r="T41" s="3" t="s">
        <v>49</v>
      </c>
      <c r="U41" s="3"/>
      <c r="V41" s="3" t="s">
        <v>715</v>
      </c>
      <c r="W41" s="3" t="s">
        <v>2089</v>
      </c>
      <c r="X41" s="3" t="s">
        <v>0</v>
      </c>
      <c r="Y41" s="3" t="s">
        <v>947</v>
      </c>
      <c r="Z41" s="3" t="s">
        <v>2047</v>
      </c>
      <c r="AA41" s="5" t="s">
        <v>70</v>
      </c>
    </row>
    <row r="42" spans="1:27" s="4" customFormat="1" x14ac:dyDescent="0.25">
      <c r="A42" s="9" t="s">
        <v>2125</v>
      </c>
      <c r="B42" s="3" t="s">
        <v>354</v>
      </c>
      <c r="C42" s="5" t="s">
        <v>1385</v>
      </c>
      <c r="D42" s="8" t="s">
        <v>715</v>
      </c>
      <c r="E42" s="3" t="s">
        <v>948</v>
      </c>
      <c r="F42" s="3" t="s">
        <v>0</v>
      </c>
      <c r="G42" s="3" t="s">
        <v>1</v>
      </c>
      <c r="H42" s="3" t="s">
        <v>49</v>
      </c>
      <c r="I42" s="3"/>
      <c r="J42" s="3" t="s">
        <v>715</v>
      </c>
      <c r="K42" s="3" t="s">
        <v>946</v>
      </c>
      <c r="L42" s="3" t="s">
        <v>0</v>
      </c>
      <c r="M42" s="3" t="s">
        <v>947</v>
      </c>
      <c r="N42" s="3" t="s">
        <v>93</v>
      </c>
      <c r="O42" s="3"/>
      <c r="P42" s="3" t="s">
        <v>714</v>
      </c>
      <c r="Q42" s="3" t="s">
        <v>949</v>
      </c>
      <c r="R42" s="3" t="s">
        <v>0</v>
      </c>
      <c r="S42" s="3" t="s">
        <v>1</v>
      </c>
      <c r="T42" s="3" t="s">
        <v>35</v>
      </c>
      <c r="U42" s="3" t="s">
        <v>68</v>
      </c>
      <c r="V42" s="3" t="s">
        <v>716</v>
      </c>
      <c r="W42" s="3" t="s">
        <v>2089</v>
      </c>
      <c r="X42" s="3" t="s">
        <v>0</v>
      </c>
      <c r="Y42" s="3" t="s">
        <v>947</v>
      </c>
      <c r="Z42" s="3" t="s">
        <v>2047</v>
      </c>
      <c r="AA42" s="5" t="s">
        <v>70</v>
      </c>
    </row>
    <row r="43" spans="1:27" s="4" customFormat="1" x14ac:dyDescent="0.25">
      <c r="A43" s="9" t="s">
        <v>2125</v>
      </c>
      <c r="B43" s="3" t="s">
        <v>355</v>
      </c>
      <c r="C43" s="5" t="s">
        <v>1386</v>
      </c>
      <c r="D43" s="8" t="s">
        <v>716</v>
      </c>
      <c r="E43" s="3" t="s">
        <v>949</v>
      </c>
      <c r="F43" s="3" t="s">
        <v>0</v>
      </c>
      <c r="G43" s="3" t="s">
        <v>1</v>
      </c>
      <c r="H43" s="3" t="s">
        <v>35</v>
      </c>
      <c r="I43" s="3" t="s">
        <v>68</v>
      </c>
      <c r="J43" s="3" t="s">
        <v>716</v>
      </c>
      <c r="K43" s="3" t="s">
        <v>948</v>
      </c>
      <c r="L43" s="3" t="s">
        <v>0</v>
      </c>
      <c r="M43" s="3" t="s">
        <v>1</v>
      </c>
      <c r="N43" s="3" t="s">
        <v>49</v>
      </c>
      <c r="O43" s="3"/>
      <c r="P43" s="3" t="s">
        <v>715</v>
      </c>
      <c r="Q43" s="3" t="s">
        <v>946</v>
      </c>
      <c r="R43" s="3" t="s">
        <v>0</v>
      </c>
      <c r="S43" s="3" t="s">
        <v>947</v>
      </c>
      <c r="T43" s="3" t="s">
        <v>93</v>
      </c>
      <c r="U43" s="3"/>
      <c r="V43" s="3" t="s">
        <v>714</v>
      </c>
      <c r="W43" s="3" t="s">
        <v>2089</v>
      </c>
      <c r="X43" s="3" t="s">
        <v>0</v>
      </c>
      <c r="Y43" s="3" t="s">
        <v>947</v>
      </c>
      <c r="Z43" s="3" t="s">
        <v>2047</v>
      </c>
      <c r="AA43" s="5" t="s">
        <v>70</v>
      </c>
    </row>
    <row r="44" spans="1:27" s="4" customFormat="1" x14ac:dyDescent="0.25">
      <c r="A44" s="9" t="s">
        <v>186</v>
      </c>
      <c r="B44" s="3" t="s">
        <v>356</v>
      </c>
      <c r="C44" s="5" t="s">
        <v>1387</v>
      </c>
      <c r="D44" s="8" t="s">
        <v>717</v>
      </c>
      <c r="E44" s="3" t="s">
        <v>950</v>
      </c>
      <c r="F44" s="3" t="s">
        <v>0</v>
      </c>
      <c r="G44" s="3" t="s">
        <v>19</v>
      </c>
      <c r="H44" s="3" t="s">
        <v>47</v>
      </c>
      <c r="I44" s="3"/>
      <c r="J44" s="3" t="s">
        <v>717</v>
      </c>
      <c r="K44" s="3" t="s">
        <v>952</v>
      </c>
      <c r="L44" s="3" t="s">
        <v>0</v>
      </c>
      <c r="M44" s="3" t="s">
        <v>19</v>
      </c>
      <c r="N44" s="3" t="s">
        <v>32</v>
      </c>
      <c r="O44" s="3"/>
      <c r="P44" s="3" t="s">
        <v>718</v>
      </c>
      <c r="Q44" s="3" t="s">
        <v>951</v>
      </c>
      <c r="R44" s="3" t="s">
        <v>0</v>
      </c>
      <c r="S44" s="3" t="s">
        <v>1996</v>
      </c>
      <c r="T44" s="3" t="s">
        <v>45</v>
      </c>
      <c r="U44" s="3"/>
      <c r="V44" s="3" t="s">
        <v>147</v>
      </c>
      <c r="W44" s="3"/>
      <c r="X44" s="3"/>
      <c r="Y44" s="3"/>
      <c r="Z44" s="3"/>
      <c r="AA44" s="5"/>
    </row>
    <row r="45" spans="1:27" s="4" customFormat="1" x14ac:dyDescent="0.25">
      <c r="A45" s="9" t="s">
        <v>186</v>
      </c>
      <c r="B45" s="3" t="s">
        <v>357</v>
      </c>
      <c r="C45" s="5" t="s">
        <v>1388</v>
      </c>
      <c r="D45" s="8" t="s">
        <v>147</v>
      </c>
      <c r="E45" s="3" t="s">
        <v>951</v>
      </c>
      <c r="F45" s="3" t="s">
        <v>0</v>
      </c>
      <c r="G45" s="3" t="s">
        <v>1996</v>
      </c>
      <c r="H45" s="3" t="s">
        <v>45</v>
      </c>
      <c r="I45" s="3"/>
      <c r="J45" s="3" t="s">
        <v>147</v>
      </c>
      <c r="K45" s="3" t="s">
        <v>950</v>
      </c>
      <c r="L45" s="3" t="s">
        <v>0</v>
      </c>
      <c r="M45" s="3" t="s">
        <v>19</v>
      </c>
      <c r="N45" s="3" t="s">
        <v>47</v>
      </c>
      <c r="O45" s="3"/>
      <c r="P45" s="3" t="s">
        <v>717</v>
      </c>
      <c r="Q45" s="3" t="s">
        <v>952</v>
      </c>
      <c r="R45" s="3" t="s">
        <v>0</v>
      </c>
      <c r="S45" s="3" t="s">
        <v>19</v>
      </c>
      <c r="T45" s="3" t="s">
        <v>32</v>
      </c>
      <c r="U45" s="3"/>
      <c r="V45" s="3" t="s">
        <v>718</v>
      </c>
      <c r="W45" s="3"/>
      <c r="X45" s="3"/>
      <c r="Y45" s="3"/>
      <c r="Z45" s="3"/>
      <c r="AA45" s="5"/>
    </row>
    <row r="46" spans="1:27" s="4" customFormat="1" x14ac:dyDescent="0.25">
      <c r="A46" s="9" t="s">
        <v>186</v>
      </c>
      <c r="B46" s="3" t="s">
        <v>358</v>
      </c>
      <c r="C46" s="5" t="s">
        <v>1389</v>
      </c>
      <c r="D46" s="8" t="s">
        <v>718</v>
      </c>
      <c r="E46" s="3" t="s">
        <v>952</v>
      </c>
      <c r="F46" s="3" t="s">
        <v>0</v>
      </c>
      <c r="G46" s="3" t="s">
        <v>19</v>
      </c>
      <c r="H46" s="3" t="s">
        <v>32</v>
      </c>
      <c r="I46" s="3"/>
      <c r="J46" s="3" t="s">
        <v>718</v>
      </c>
      <c r="K46" s="3" t="s">
        <v>951</v>
      </c>
      <c r="L46" s="3" t="s">
        <v>0</v>
      </c>
      <c r="M46" s="3" t="s">
        <v>1996</v>
      </c>
      <c r="N46" s="3" t="s">
        <v>45</v>
      </c>
      <c r="O46" s="3"/>
      <c r="P46" s="3" t="s">
        <v>147</v>
      </c>
      <c r="Q46" s="3" t="s">
        <v>950</v>
      </c>
      <c r="R46" s="3" t="s">
        <v>0</v>
      </c>
      <c r="S46" s="3" t="s">
        <v>19</v>
      </c>
      <c r="T46" s="3" t="s">
        <v>47</v>
      </c>
      <c r="U46" s="3"/>
      <c r="V46" s="3" t="s">
        <v>717</v>
      </c>
      <c r="W46" s="3"/>
      <c r="X46" s="3"/>
      <c r="Y46" s="3"/>
      <c r="Z46" s="3"/>
      <c r="AA46" s="5"/>
    </row>
    <row r="47" spans="1:27" s="4" customFormat="1" x14ac:dyDescent="0.25">
      <c r="A47" s="9" t="s">
        <v>186</v>
      </c>
      <c r="B47" s="3" t="s">
        <v>359</v>
      </c>
      <c r="C47" s="5" t="s">
        <v>1390</v>
      </c>
      <c r="D47" s="8" t="s">
        <v>719</v>
      </c>
      <c r="E47" s="3" t="s">
        <v>953</v>
      </c>
      <c r="F47" s="3" t="s">
        <v>0</v>
      </c>
      <c r="G47" s="3" t="s">
        <v>19</v>
      </c>
      <c r="H47" s="3" t="s">
        <v>47</v>
      </c>
      <c r="I47" s="3"/>
      <c r="J47" s="3" t="s">
        <v>719</v>
      </c>
      <c r="K47" s="3" t="s">
        <v>955</v>
      </c>
      <c r="L47" s="3" t="s">
        <v>0</v>
      </c>
      <c r="M47" s="3" t="s">
        <v>19</v>
      </c>
      <c r="N47" s="3" t="s">
        <v>267</v>
      </c>
      <c r="O47" s="3"/>
      <c r="P47" s="3" t="s">
        <v>721</v>
      </c>
      <c r="Q47" s="3" t="s">
        <v>954</v>
      </c>
      <c r="R47" s="3" t="s">
        <v>0</v>
      </c>
      <c r="S47" s="3" t="s">
        <v>1</v>
      </c>
      <c r="T47" s="3" t="s">
        <v>52</v>
      </c>
      <c r="U47" s="3"/>
      <c r="V47" s="3" t="s">
        <v>720</v>
      </c>
      <c r="W47" s="3"/>
      <c r="X47" s="3"/>
      <c r="Y47" s="3"/>
      <c r="Z47" s="3"/>
      <c r="AA47" s="5"/>
    </row>
    <row r="48" spans="1:27" s="4" customFormat="1" x14ac:dyDescent="0.25">
      <c r="A48" s="9" t="s">
        <v>186</v>
      </c>
      <c r="B48" s="3" t="s">
        <v>360</v>
      </c>
      <c r="C48" s="5" t="s">
        <v>1391</v>
      </c>
      <c r="D48" s="8" t="s">
        <v>720</v>
      </c>
      <c r="E48" s="3" t="s">
        <v>954</v>
      </c>
      <c r="F48" s="3" t="s">
        <v>0</v>
      </c>
      <c r="G48" s="3" t="s">
        <v>1</v>
      </c>
      <c r="H48" s="3" t="s">
        <v>52</v>
      </c>
      <c r="I48" s="3"/>
      <c r="J48" s="3" t="s">
        <v>720</v>
      </c>
      <c r="K48" s="3" t="s">
        <v>953</v>
      </c>
      <c r="L48" s="3" t="s">
        <v>0</v>
      </c>
      <c r="M48" s="3" t="s">
        <v>19</v>
      </c>
      <c r="N48" s="3" t="s">
        <v>47</v>
      </c>
      <c r="O48" s="3"/>
      <c r="P48" s="3" t="s">
        <v>719</v>
      </c>
      <c r="Q48" s="3" t="s">
        <v>955</v>
      </c>
      <c r="R48" s="3" t="s">
        <v>0</v>
      </c>
      <c r="S48" s="3" t="s">
        <v>19</v>
      </c>
      <c r="T48" s="3" t="s">
        <v>267</v>
      </c>
      <c r="U48" s="3"/>
      <c r="V48" s="3" t="s">
        <v>721</v>
      </c>
      <c r="W48" s="3"/>
      <c r="X48" s="3"/>
      <c r="Y48" s="3"/>
      <c r="Z48" s="3"/>
      <c r="AA48" s="5"/>
    </row>
    <row r="49" spans="1:27" s="4" customFormat="1" x14ac:dyDescent="0.25">
      <c r="A49" s="9" t="s">
        <v>186</v>
      </c>
      <c r="B49" s="3" t="s">
        <v>361</v>
      </c>
      <c r="C49" s="5" t="s">
        <v>1392</v>
      </c>
      <c r="D49" s="8" t="s">
        <v>721</v>
      </c>
      <c r="E49" s="3" t="s">
        <v>955</v>
      </c>
      <c r="F49" s="3" t="s">
        <v>0</v>
      </c>
      <c r="G49" s="3" t="s">
        <v>19</v>
      </c>
      <c r="H49" s="3" t="s">
        <v>267</v>
      </c>
      <c r="I49" s="3"/>
      <c r="J49" s="3" t="s">
        <v>721</v>
      </c>
      <c r="K49" s="3" t="s">
        <v>954</v>
      </c>
      <c r="L49" s="3" t="s">
        <v>0</v>
      </c>
      <c r="M49" s="3" t="s">
        <v>1</v>
      </c>
      <c r="N49" s="3" t="s">
        <v>52</v>
      </c>
      <c r="O49" s="3"/>
      <c r="P49" s="3" t="s">
        <v>720</v>
      </c>
      <c r="Q49" s="3" t="s">
        <v>953</v>
      </c>
      <c r="R49" s="3" t="s">
        <v>0</v>
      </c>
      <c r="S49" s="3" t="s">
        <v>19</v>
      </c>
      <c r="T49" s="3" t="s">
        <v>47</v>
      </c>
      <c r="U49" s="3"/>
      <c r="V49" s="3" t="s">
        <v>719</v>
      </c>
      <c r="W49" s="3"/>
      <c r="X49" s="3"/>
      <c r="Y49" s="3"/>
      <c r="Z49" s="3"/>
      <c r="AA49" s="5"/>
    </row>
    <row r="50" spans="1:27" s="4" customFormat="1" x14ac:dyDescent="0.25">
      <c r="A50" s="9" t="s">
        <v>186</v>
      </c>
      <c r="B50" s="3" t="s">
        <v>362</v>
      </c>
      <c r="C50" s="5" t="s">
        <v>1393</v>
      </c>
      <c r="D50" s="8" t="s">
        <v>722</v>
      </c>
      <c r="E50" s="3" t="s">
        <v>956</v>
      </c>
      <c r="F50" s="3" t="s">
        <v>0</v>
      </c>
      <c r="G50" s="3" t="s">
        <v>1</v>
      </c>
      <c r="H50" s="3" t="s">
        <v>58</v>
      </c>
      <c r="I50" s="3"/>
      <c r="J50" s="3" t="s">
        <v>722</v>
      </c>
      <c r="K50" s="3" t="s">
        <v>958</v>
      </c>
      <c r="L50" s="3" t="s">
        <v>0</v>
      </c>
      <c r="M50" s="3" t="s">
        <v>1</v>
      </c>
      <c r="N50" s="3" t="s">
        <v>35</v>
      </c>
      <c r="O50" s="3" t="s">
        <v>61</v>
      </c>
      <c r="P50" s="3" t="s">
        <v>724</v>
      </c>
      <c r="Q50" s="3" t="s">
        <v>957</v>
      </c>
      <c r="R50" s="3" t="s">
        <v>0</v>
      </c>
      <c r="S50" s="3" t="s">
        <v>1</v>
      </c>
      <c r="T50" s="3" t="s">
        <v>30</v>
      </c>
      <c r="U50" s="3"/>
      <c r="V50" s="3" t="s">
        <v>723</v>
      </c>
      <c r="W50" s="3"/>
      <c r="X50" s="3"/>
      <c r="Y50" s="3"/>
      <c r="Z50" s="3"/>
      <c r="AA50" s="5"/>
    </row>
    <row r="51" spans="1:27" s="4" customFormat="1" x14ac:dyDescent="0.25">
      <c r="A51" s="9" t="s">
        <v>186</v>
      </c>
      <c r="B51" s="3" t="s">
        <v>363</v>
      </c>
      <c r="C51" s="5" t="s">
        <v>1394</v>
      </c>
      <c r="D51" s="8" t="s">
        <v>723</v>
      </c>
      <c r="E51" s="3" t="s">
        <v>957</v>
      </c>
      <c r="F51" s="3" t="s">
        <v>0</v>
      </c>
      <c r="G51" s="3" t="s">
        <v>1</v>
      </c>
      <c r="H51" s="3" t="s">
        <v>30</v>
      </c>
      <c r="I51" s="3"/>
      <c r="J51" s="3" t="s">
        <v>723</v>
      </c>
      <c r="K51" s="3" t="s">
        <v>956</v>
      </c>
      <c r="L51" s="3" t="s">
        <v>0</v>
      </c>
      <c r="M51" s="3" t="s">
        <v>1</v>
      </c>
      <c r="N51" s="3" t="s">
        <v>58</v>
      </c>
      <c r="O51" s="3"/>
      <c r="P51" s="3" t="s">
        <v>722</v>
      </c>
      <c r="Q51" s="3" t="s">
        <v>958</v>
      </c>
      <c r="R51" s="3" t="s">
        <v>0</v>
      </c>
      <c r="S51" s="3" t="s">
        <v>1</v>
      </c>
      <c r="T51" s="3" t="s">
        <v>35</v>
      </c>
      <c r="U51" s="3" t="s">
        <v>61</v>
      </c>
      <c r="V51" s="3" t="s">
        <v>724</v>
      </c>
      <c r="W51" s="3"/>
      <c r="X51" s="3"/>
      <c r="Y51" s="3"/>
      <c r="Z51" s="3"/>
      <c r="AA51" s="5"/>
    </row>
    <row r="52" spans="1:27" s="4" customFormat="1" x14ac:dyDescent="0.25">
      <c r="A52" s="9" t="s">
        <v>186</v>
      </c>
      <c r="B52" s="3" t="s">
        <v>364</v>
      </c>
      <c r="C52" s="5" t="s">
        <v>1395</v>
      </c>
      <c r="D52" s="8" t="s">
        <v>724</v>
      </c>
      <c r="E52" s="3" t="s">
        <v>958</v>
      </c>
      <c r="F52" s="3" t="s">
        <v>0</v>
      </c>
      <c r="G52" s="3" t="s">
        <v>1</v>
      </c>
      <c r="H52" s="3" t="s">
        <v>35</v>
      </c>
      <c r="I52" s="3" t="s">
        <v>61</v>
      </c>
      <c r="J52" s="3" t="s">
        <v>724</v>
      </c>
      <c r="K52" s="3" t="s">
        <v>957</v>
      </c>
      <c r="L52" s="3" t="s">
        <v>0</v>
      </c>
      <c r="M52" s="3" t="s">
        <v>1</v>
      </c>
      <c r="N52" s="3" t="s">
        <v>30</v>
      </c>
      <c r="O52" s="3"/>
      <c r="P52" s="3" t="s">
        <v>723</v>
      </c>
      <c r="Q52" s="3" t="s">
        <v>956</v>
      </c>
      <c r="R52" s="3" t="s">
        <v>0</v>
      </c>
      <c r="S52" s="3" t="s">
        <v>1</v>
      </c>
      <c r="T52" s="3" t="s">
        <v>58</v>
      </c>
      <c r="U52" s="3"/>
      <c r="V52" s="3" t="s">
        <v>722</v>
      </c>
      <c r="W52" s="3"/>
      <c r="X52" s="3"/>
      <c r="Y52" s="3"/>
      <c r="Z52" s="3"/>
      <c r="AA52" s="5"/>
    </row>
    <row r="53" spans="1:27" s="4" customFormat="1" x14ac:dyDescent="0.25">
      <c r="A53" s="9" t="s">
        <v>186</v>
      </c>
      <c r="B53" s="3" t="s">
        <v>365</v>
      </c>
      <c r="C53" s="5" t="s">
        <v>1396</v>
      </c>
      <c r="D53" s="8" t="s">
        <v>725</v>
      </c>
      <c r="E53" s="3" t="s">
        <v>959</v>
      </c>
      <c r="F53" s="3" t="s">
        <v>0</v>
      </c>
      <c r="G53" s="3" t="s">
        <v>19</v>
      </c>
      <c r="H53" s="3" t="s">
        <v>35</v>
      </c>
      <c r="I53" s="3" t="s">
        <v>68</v>
      </c>
      <c r="J53" s="3" t="s">
        <v>725</v>
      </c>
      <c r="K53" s="3" t="s">
        <v>961</v>
      </c>
      <c r="L53" s="3" t="s">
        <v>0</v>
      </c>
      <c r="M53" s="3" t="s">
        <v>1</v>
      </c>
      <c r="N53" s="3" t="s">
        <v>38</v>
      </c>
      <c r="O53" s="3"/>
      <c r="P53" s="3" t="s">
        <v>727</v>
      </c>
      <c r="Q53" s="3" t="s">
        <v>960</v>
      </c>
      <c r="R53" s="3" t="s">
        <v>0</v>
      </c>
      <c r="S53" s="3" t="s">
        <v>1</v>
      </c>
      <c r="T53" s="3" t="s">
        <v>46</v>
      </c>
      <c r="U53" s="3"/>
      <c r="V53" s="3" t="s">
        <v>726</v>
      </c>
      <c r="W53" s="3"/>
      <c r="X53" s="3"/>
      <c r="Y53" s="3"/>
      <c r="Z53" s="3"/>
      <c r="AA53" s="5"/>
    </row>
    <row r="54" spans="1:27" s="4" customFormat="1" x14ac:dyDescent="0.25">
      <c r="A54" s="9" t="s">
        <v>186</v>
      </c>
      <c r="B54" s="3" t="s">
        <v>366</v>
      </c>
      <c r="C54" s="5" t="s">
        <v>1397</v>
      </c>
      <c r="D54" s="8" t="s">
        <v>726</v>
      </c>
      <c r="E54" s="3" t="s">
        <v>960</v>
      </c>
      <c r="F54" s="3" t="s">
        <v>0</v>
      </c>
      <c r="G54" s="3" t="s">
        <v>1</v>
      </c>
      <c r="H54" s="3" t="s">
        <v>46</v>
      </c>
      <c r="I54" s="3"/>
      <c r="J54" s="3" t="s">
        <v>726</v>
      </c>
      <c r="K54" s="3" t="s">
        <v>959</v>
      </c>
      <c r="L54" s="3" t="s">
        <v>0</v>
      </c>
      <c r="M54" s="3" t="s">
        <v>19</v>
      </c>
      <c r="N54" s="3" t="s">
        <v>35</v>
      </c>
      <c r="O54" s="3" t="s">
        <v>68</v>
      </c>
      <c r="P54" s="3" t="s">
        <v>725</v>
      </c>
      <c r="Q54" s="3" t="s">
        <v>961</v>
      </c>
      <c r="R54" s="3" t="s">
        <v>0</v>
      </c>
      <c r="S54" s="3" t="s">
        <v>1</v>
      </c>
      <c r="T54" s="3" t="s">
        <v>38</v>
      </c>
      <c r="U54" s="3"/>
      <c r="V54" s="3" t="s">
        <v>727</v>
      </c>
      <c r="W54" s="3"/>
      <c r="X54" s="3"/>
      <c r="Y54" s="3"/>
      <c r="Z54" s="3"/>
      <c r="AA54" s="5"/>
    </row>
    <row r="55" spans="1:27" s="4" customFormat="1" x14ac:dyDescent="0.25">
      <c r="A55" s="9" t="s">
        <v>186</v>
      </c>
      <c r="B55" s="3" t="s">
        <v>367</v>
      </c>
      <c r="C55" s="5" t="s">
        <v>1398</v>
      </c>
      <c r="D55" s="8" t="s">
        <v>727</v>
      </c>
      <c r="E55" s="3" t="s">
        <v>961</v>
      </c>
      <c r="F55" s="3" t="s">
        <v>0</v>
      </c>
      <c r="G55" s="3" t="s">
        <v>1</v>
      </c>
      <c r="H55" s="3" t="s">
        <v>38</v>
      </c>
      <c r="I55" s="3"/>
      <c r="J55" s="3" t="s">
        <v>727</v>
      </c>
      <c r="K55" s="3" t="s">
        <v>960</v>
      </c>
      <c r="L55" s="3" t="s">
        <v>0</v>
      </c>
      <c r="M55" s="3" t="s">
        <v>1</v>
      </c>
      <c r="N55" s="3" t="s">
        <v>46</v>
      </c>
      <c r="O55" s="3"/>
      <c r="P55" s="3" t="s">
        <v>726</v>
      </c>
      <c r="Q55" s="3" t="s">
        <v>959</v>
      </c>
      <c r="R55" s="3" t="s">
        <v>0</v>
      </c>
      <c r="S55" s="3" t="s">
        <v>19</v>
      </c>
      <c r="T55" s="3" t="s">
        <v>35</v>
      </c>
      <c r="U55" s="3" t="s">
        <v>68</v>
      </c>
      <c r="V55" s="3" t="s">
        <v>725</v>
      </c>
      <c r="W55" s="3"/>
      <c r="X55" s="3"/>
      <c r="Y55" s="3"/>
      <c r="Z55" s="3"/>
      <c r="AA55" s="5"/>
    </row>
    <row r="56" spans="1:27" s="4" customFormat="1" x14ac:dyDescent="0.25">
      <c r="A56" s="9" t="s">
        <v>186</v>
      </c>
      <c r="B56" s="3" t="s">
        <v>368</v>
      </c>
      <c r="C56" s="5" t="s">
        <v>1399</v>
      </c>
      <c r="D56" s="8" t="s">
        <v>728</v>
      </c>
      <c r="E56" s="3" t="s">
        <v>962</v>
      </c>
      <c r="F56" s="3" t="s">
        <v>0</v>
      </c>
      <c r="G56" s="3" t="s">
        <v>19</v>
      </c>
      <c r="H56" s="3" t="s">
        <v>32</v>
      </c>
      <c r="I56" s="3"/>
      <c r="J56" s="3" t="s">
        <v>728</v>
      </c>
      <c r="K56" s="3" t="s">
        <v>964</v>
      </c>
      <c r="L56" s="3" t="s">
        <v>0</v>
      </c>
      <c r="M56" s="3" t="s">
        <v>1</v>
      </c>
      <c r="N56" s="3" t="s">
        <v>42</v>
      </c>
      <c r="O56" s="3"/>
      <c r="P56" s="3" t="s">
        <v>692</v>
      </c>
      <c r="Q56" s="3" t="s">
        <v>963</v>
      </c>
      <c r="R56" s="3" t="s">
        <v>0</v>
      </c>
      <c r="S56" s="3" t="s">
        <v>1</v>
      </c>
      <c r="T56" s="3" t="s">
        <v>35</v>
      </c>
      <c r="U56" s="3" t="s">
        <v>61</v>
      </c>
      <c r="V56" s="3" t="s">
        <v>729</v>
      </c>
      <c r="W56" s="3"/>
      <c r="X56" s="3"/>
      <c r="Y56" s="3"/>
      <c r="Z56" s="3"/>
      <c r="AA56" s="5"/>
    </row>
    <row r="57" spans="1:27" s="4" customFormat="1" x14ac:dyDescent="0.25">
      <c r="A57" s="9" t="s">
        <v>186</v>
      </c>
      <c r="B57" s="3" t="s">
        <v>369</v>
      </c>
      <c r="C57" s="5" t="s">
        <v>1400</v>
      </c>
      <c r="D57" s="8" t="s">
        <v>729</v>
      </c>
      <c r="E57" s="3" t="s">
        <v>963</v>
      </c>
      <c r="F57" s="3" t="s">
        <v>0</v>
      </c>
      <c r="G57" s="3" t="s">
        <v>1</v>
      </c>
      <c r="H57" s="3" t="s">
        <v>35</v>
      </c>
      <c r="I57" s="3" t="s">
        <v>61</v>
      </c>
      <c r="J57" s="3" t="s">
        <v>729</v>
      </c>
      <c r="K57" s="3" t="s">
        <v>962</v>
      </c>
      <c r="L57" s="3" t="s">
        <v>0</v>
      </c>
      <c r="M57" s="3" t="s">
        <v>19</v>
      </c>
      <c r="N57" s="3" t="s">
        <v>32</v>
      </c>
      <c r="O57" s="3"/>
      <c r="P57" s="3" t="s">
        <v>728</v>
      </c>
      <c r="Q57" s="3" t="s">
        <v>964</v>
      </c>
      <c r="R57" s="3" t="s">
        <v>0</v>
      </c>
      <c r="S57" s="3" t="s">
        <v>1</v>
      </c>
      <c r="T57" s="3" t="s">
        <v>42</v>
      </c>
      <c r="U57" s="3"/>
      <c r="V57" s="3" t="s">
        <v>692</v>
      </c>
      <c r="W57" s="3"/>
      <c r="X57" s="3"/>
      <c r="Y57" s="3"/>
      <c r="Z57" s="3"/>
      <c r="AA57" s="5"/>
    </row>
    <row r="58" spans="1:27" s="4" customFormat="1" x14ac:dyDescent="0.25">
      <c r="A58" s="9" t="s">
        <v>186</v>
      </c>
      <c r="B58" s="3" t="s">
        <v>370</v>
      </c>
      <c r="C58" s="5" t="s">
        <v>1401</v>
      </c>
      <c r="D58" s="8" t="s">
        <v>692</v>
      </c>
      <c r="E58" s="3" t="s">
        <v>964</v>
      </c>
      <c r="F58" s="3" t="s">
        <v>0</v>
      </c>
      <c r="G58" s="3" t="s">
        <v>1</v>
      </c>
      <c r="H58" s="3" t="s">
        <v>42</v>
      </c>
      <c r="I58" s="3"/>
      <c r="J58" s="3" t="s">
        <v>692</v>
      </c>
      <c r="K58" s="3" t="s">
        <v>963</v>
      </c>
      <c r="L58" s="3" t="s">
        <v>0</v>
      </c>
      <c r="M58" s="3" t="s">
        <v>1</v>
      </c>
      <c r="N58" s="3" t="s">
        <v>35</v>
      </c>
      <c r="O58" s="3" t="s">
        <v>61</v>
      </c>
      <c r="P58" s="3" t="s">
        <v>729</v>
      </c>
      <c r="Q58" s="3" t="s">
        <v>962</v>
      </c>
      <c r="R58" s="3" t="s">
        <v>0</v>
      </c>
      <c r="S58" s="3" t="s">
        <v>19</v>
      </c>
      <c r="T58" s="3" t="s">
        <v>32</v>
      </c>
      <c r="U58" s="3"/>
      <c r="V58" s="3" t="s">
        <v>728</v>
      </c>
      <c r="W58" s="3"/>
      <c r="X58" s="3"/>
      <c r="Y58" s="3"/>
      <c r="Z58" s="3"/>
      <c r="AA58" s="5"/>
    </row>
    <row r="59" spans="1:27" s="4" customFormat="1" x14ac:dyDescent="0.25">
      <c r="A59" s="9" t="s">
        <v>186</v>
      </c>
      <c r="B59" s="3" t="s">
        <v>371</v>
      </c>
      <c r="C59" s="5" t="s">
        <v>1402</v>
      </c>
      <c r="D59" s="8" t="s">
        <v>730</v>
      </c>
      <c r="E59" s="3" t="s">
        <v>965</v>
      </c>
      <c r="F59" s="3" t="s">
        <v>0</v>
      </c>
      <c r="G59" s="3" t="s">
        <v>19</v>
      </c>
      <c r="H59" s="3" t="s">
        <v>32</v>
      </c>
      <c r="I59" s="3"/>
      <c r="J59" s="3" t="s">
        <v>730</v>
      </c>
      <c r="K59" s="3" t="s">
        <v>967</v>
      </c>
      <c r="L59" s="3" t="s">
        <v>0</v>
      </c>
      <c r="M59" s="3" t="s">
        <v>1</v>
      </c>
      <c r="N59" s="3" t="s">
        <v>33</v>
      </c>
      <c r="O59" s="3"/>
      <c r="P59" s="3" t="s">
        <v>94</v>
      </c>
      <c r="Q59" s="3" t="s">
        <v>966</v>
      </c>
      <c r="R59" s="3" t="s">
        <v>0</v>
      </c>
      <c r="S59" s="3" t="s">
        <v>19</v>
      </c>
      <c r="T59" s="3" t="s">
        <v>35</v>
      </c>
      <c r="U59" s="3" t="s">
        <v>57</v>
      </c>
      <c r="V59" s="3" t="s">
        <v>731</v>
      </c>
      <c r="W59" s="3"/>
      <c r="X59" s="3"/>
      <c r="Y59" s="3"/>
      <c r="Z59" s="3"/>
      <c r="AA59" s="5"/>
    </row>
    <row r="60" spans="1:27" s="4" customFormat="1" x14ac:dyDescent="0.25">
      <c r="A60" s="9" t="s">
        <v>186</v>
      </c>
      <c r="B60" s="3" t="s">
        <v>372</v>
      </c>
      <c r="C60" s="5" t="s">
        <v>1403</v>
      </c>
      <c r="D60" s="8" t="s">
        <v>731</v>
      </c>
      <c r="E60" s="3" t="s">
        <v>966</v>
      </c>
      <c r="F60" s="3" t="s">
        <v>0</v>
      </c>
      <c r="G60" s="3" t="s">
        <v>19</v>
      </c>
      <c r="H60" s="3" t="s">
        <v>35</v>
      </c>
      <c r="I60" s="3" t="s">
        <v>57</v>
      </c>
      <c r="J60" s="3" t="s">
        <v>731</v>
      </c>
      <c r="K60" s="3" t="s">
        <v>965</v>
      </c>
      <c r="L60" s="3" t="s">
        <v>0</v>
      </c>
      <c r="M60" s="3" t="s">
        <v>19</v>
      </c>
      <c r="N60" s="3" t="s">
        <v>32</v>
      </c>
      <c r="O60" s="3"/>
      <c r="P60" s="3" t="s">
        <v>730</v>
      </c>
      <c r="Q60" s="3" t="s">
        <v>967</v>
      </c>
      <c r="R60" s="3" t="s">
        <v>0</v>
      </c>
      <c r="S60" s="3" t="s">
        <v>1</v>
      </c>
      <c r="T60" s="3" t="s">
        <v>33</v>
      </c>
      <c r="U60" s="3"/>
      <c r="V60" s="3" t="s">
        <v>94</v>
      </c>
      <c r="W60" s="3"/>
      <c r="X60" s="3"/>
      <c r="Y60" s="3"/>
      <c r="Z60" s="3"/>
      <c r="AA60" s="5"/>
    </row>
    <row r="61" spans="1:27" s="4" customFormat="1" x14ac:dyDescent="0.25">
      <c r="A61" s="9" t="s">
        <v>186</v>
      </c>
      <c r="B61" s="3" t="s">
        <v>373</v>
      </c>
      <c r="C61" s="5" t="s">
        <v>1404</v>
      </c>
      <c r="D61" s="8" t="s">
        <v>94</v>
      </c>
      <c r="E61" s="3" t="s">
        <v>967</v>
      </c>
      <c r="F61" s="3" t="s">
        <v>0</v>
      </c>
      <c r="G61" s="3" t="s">
        <v>1</v>
      </c>
      <c r="H61" s="3" t="s">
        <v>33</v>
      </c>
      <c r="I61" s="3"/>
      <c r="J61" s="3" t="s">
        <v>94</v>
      </c>
      <c r="K61" s="3" t="s">
        <v>966</v>
      </c>
      <c r="L61" s="3" t="s">
        <v>0</v>
      </c>
      <c r="M61" s="3" t="s">
        <v>19</v>
      </c>
      <c r="N61" s="3" t="s">
        <v>35</v>
      </c>
      <c r="O61" s="3" t="s">
        <v>57</v>
      </c>
      <c r="P61" s="3" t="s">
        <v>731</v>
      </c>
      <c r="Q61" s="3" t="s">
        <v>965</v>
      </c>
      <c r="R61" s="3" t="s">
        <v>0</v>
      </c>
      <c r="S61" s="3" t="s">
        <v>19</v>
      </c>
      <c r="T61" s="3" t="s">
        <v>32</v>
      </c>
      <c r="U61" s="3"/>
      <c r="V61" s="3" t="s">
        <v>730</v>
      </c>
      <c r="W61" s="3"/>
      <c r="X61" s="3"/>
      <c r="Y61" s="3"/>
      <c r="Z61" s="3"/>
      <c r="AA61" s="5"/>
    </row>
    <row r="62" spans="1:27" s="4" customFormat="1" x14ac:dyDescent="0.25">
      <c r="A62" s="9" t="s">
        <v>186</v>
      </c>
      <c r="B62" s="3" t="s">
        <v>374</v>
      </c>
      <c r="C62" s="5" t="s">
        <v>1405</v>
      </c>
      <c r="D62" s="8" t="s">
        <v>732</v>
      </c>
      <c r="E62" s="3" t="s">
        <v>968</v>
      </c>
      <c r="F62" s="3" t="s">
        <v>0</v>
      </c>
      <c r="G62" s="3" t="s">
        <v>1</v>
      </c>
      <c r="H62" s="3" t="s">
        <v>49</v>
      </c>
      <c r="I62" s="3"/>
      <c r="J62" s="3" t="s">
        <v>732</v>
      </c>
      <c r="K62" s="3" t="s">
        <v>970</v>
      </c>
      <c r="L62" s="3" t="s">
        <v>0</v>
      </c>
      <c r="M62" s="3" t="s">
        <v>1</v>
      </c>
      <c r="N62" s="3" t="s">
        <v>44</v>
      </c>
      <c r="O62" s="3"/>
      <c r="P62" s="3" t="s">
        <v>683</v>
      </c>
      <c r="Q62" s="3" t="s">
        <v>969</v>
      </c>
      <c r="R62" s="3" t="s">
        <v>0</v>
      </c>
      <c r="S62" s="3" t="s">
        <v>1</v>
      </c>
      <c r="T62" s="3" t="s">
        <v>41</v>
      </c>
      <c r="U62" s="3"/>
      <c r="V62" s="3" t="s">
        <v>702</v>
      </c>
      <c r="W62" s="3"/>
      <c r="X62" s="3"/>
      <c r="Y62" s="3"/>
      <c r="Z62" s="3"/>
      <c r="AA62" s="5"/>
    </row>
    <row r="63" spans="1:27" s="4" customFormat="1" x14ac:dyDescent="0.25">
      <c r="A63" s="9" t="s">
        <v>186</v>
      </c>
      <c r="B63" s="3" t="s">
        <v>375</v>
      </c>
      <c r="C63" s="5" t="s">
        <v>1406</v>
      </c>
      <c r="D63" s="8" t="s">
        <v>702</v>
      </c>
      <c r="E63" s="3" t="s">
        <v>969</v>
      </c>
      <c r="F63" s="3" t="s">
        <v>0</v>
      </c>
      <c r="G63" s="3" t="s">
        <v>1</v>
      </c>
      <c r="H63" s="3" t="s">
        <v>41</v>
      </c>
      <c r="I63" s="3"/>
      <c r="J63" s="3" t="s">
        <v>702</v>
      </c>
      <c r="K63" s="3" t="s">
        <v>968</v>
      </c>
      <c r="L63" s="3" t="s">
        <v>0</v>
      </c>
      <c r="M63" s="3" t="s">
        <v>1</v>
      </c>
      <c r="N63" s="3" t="s">
        <v>49</v>
      </c>
      <c r="O63" s="3"/>
      <c r="P63" s="3" t="s">
        <v>732</v>
      </c>
      <c r="Q63" s="3" t="s">
        <v>970</v>
      </c>
      <c r="R63" s="3" t="s">
        <v>0</v>
      </c>
      <c r="S63" s="3" t="s">
        <v>1</v>
      </c>
      <c r="T63" s="3" t="s">
        <v>44</v>
      </c>
      <c r="U63" s="3"/>
      <c r="V63" s="3" t="s">
        <v>683</v>
      </c>
      <c r="W63" s="3"/>
      <c r="X63" s="3"/>
      <c r="Y63" s="3"/>
      <c r="Z63" s="3"/>
      <c r="AA63" s="5"/>
    </row>
    <row r="64" spans="1:27" s="4" customFormat="1" x14ac:dyDescent="0.25">
      <c r="A64" s="9" t="s">
        <v>186</v>
      </c>
      <c r="B64" s="3" t="s">
        <v>376</v>
      </c>
      <c r="C64" s="5" t="s">
        <v>1407</v>
      </c>
      <c r="D64" s="8" t="s">
        <v>683</v>
      </c>
      <c r="E64" s="3" t="s">
        <v>970</v>
      </c>
      <c r="F64" s="3" t="s">
        <v>0</v>
      </c>
      <c r="G64" s="3" t="s">
        <v>1</v>
      </c>
      <c r="H64" s="3" t="s">
        <v>44</v>
      </c>
      <c r="I64" s="3"/>
      <c r="J64" s="3" t="s">
        <v>683</v>
      </c>
      <c r="K64" s="3" t="s">
        <v>969</v>
      </c>
      <c r="L64" s="3" t="s">
        <v>0</v>
      </c>
      <c r="M64" s="3" t="s">
        <v>1</v>
      </c>
      <c r="N64" s="3" t="s">
        <v>41</v>
      </c>
      <c r="O64" s="3"/>
      <c r="P64" s="3" t="s">
        <v>702</v>
      </c>
      <c r="Q64" s="3" t="s">
        <v>968</v>
      </c>
      <c r="R64" s="3" t="s">
        <v>0</v>
      </c>
      <c r="S64" s="3" t="s">
        <v>1</v>
      </c>
      <c r="T64" s="3" t="s">
        <v>49</v>
      </c>
      <c r="U64" s="3"/>
      <c r="V64" s="3" t="s">
        <v>732</v>
      </c>
      <c r="W64" s="3"/>
      <c r="X64" s="3"/>
      <c r="Y64" s="3"/>
      <c r="Z64" s="3"/>
      <c r="AA64" s="5"/>
    </row>
    <row r="65" spans="1:27" s="4" customFormat="1" x14ac:dyDescent="0.25">
      <c r="A65" s="9" t="s">
        <v>186</v>
      </c>
      <c r="B65" s="3" t="s">
        <v>377</v>
      </c>
      <c r="C65" s="5" t="s">
        <v>1408</v>
      </c>
      <c r="D65" s="8" t="s">
        <v>733</v>
      </c>
      <c r="E65" s="3" t="s">
        <v>971</v>
      </c>
      <c r="F65" s="3" t="s">
        <v>5</v>
      </c>
      <c r="G65" s="3" t="s">
        <v>7</v>
      </c>
      <c r="H65" s="3" t="s">
        <v>1248</v>
      </c>
      <c r="I65" s="3"/>
      <c r="J65" s="3" t="s">
        <v>733</v>
      </c>
      <c r="K65" s="3" t="s">
        <v>973</v>
      </c>
      <c r="L65" s="3" t="s">
        <v>5</v>
      </c>
      <c r="M65" s="3" t="s">
        <v>7</v>
      </c>
      <c r="N65" s="3" t="s">
        <v>36</v>
      </c>
      <c r="O65" s="3" t="s">
        <v>40</v>
      </c>
      <c r="P65" s="3" t="s">
        <v>735</v>
      </c>
      <c r="Q65" s="3" t="s">
        <v>972</v>
      </c>
      <c r="R65" s="3" t="s">
        <v>5</v>
      </c>
      <c r="S65" s="3" t="s">
        <v>21</v>
      </c>
      <c r="T65" s="3" t="s">
        <v>44</v>
      </c>
      <c r="U65" s="3"/>
      <c r="V65" s="3" t="s">
        <v>734</v>
      </c>
      <c r="W65" s="3"/>
      <c r="X65" s="3"/>
      <c r="Y65" s="3"/>
      <c r="Z65" s="3"/>
      <c r="AA65" s="5"/>
    </row>
    <row r="66" spans="1:27" s="4" customFormat="1" x14ac:dyDescent="0.25">
      <c r="A66" s="9" t="s">
        <v>186</v>
      </c>
      <c r="B66" s="3" t="s">
        <v>378</v>
      </c>
      <c r="C66" s="5" t="s">
        <v>1409</v>
      </c>
      <c r="D66" s="8" t="s">
        <v>734</v>
      </c>
      <c r="E66" s="3" t="s">
        <v>972</v>
      </c>
      <c r="F66" s="3" t="s">
        <v>5</v>
      </c>
      <c r="G66" s="3" t="s">
        <v>21</v>
      </c>
      <c r="H66" s="3" t="s">
        <v>44</v>
      </c>
      <c r="I66" s="3"/>
      <c r="J66" s="3" t="s">
        <v>734</v>
      </c>
      <c r="K66" s="3" t="s">
        <v>971</v>
      </c>
      <c r="L66" s="3" t="s">
        <v>5</v>
      </c>
      <c r="M66" s="3" t="s">
        <v>7</v>
      </c>
      <c r="N66" s="3" t="s">
        <v>1248</v>
      </c>
      <c r="O66" s="3"/>
      <c r="P66" s="3" t="s">
        <v>733</v>
      </c>
      <c r="Q66" s="3" t="s">
        <v>973</v>
      </c>
      <c r="R66" s="3" t="s">
        <v>5</v>
      </c>
      <c r="S66" s="3" t="s">
        <v>7</v>
      </c>
      <c r="T66" s="3" t="s">
        <v>36</v>
      </c>
      <c r="U66" s="3" t="s">
        <v>40</v>
      </c>
      <c r="V66" s="3" t="s">
        <v>735</v>
      </c>
      <c r="W66" s="3"/>
      <c r="X66" s="3"/>
      <c r="Y66" s="3"/>
      <c r="Z66" s="3"/>
      <c r="AA66" s="5"/>
    </row>
    <row r="67" spans="1:27" s="4" customFormat="1" x14ac:dyDescent="0.25">
      <c r="A67" s="9" t="s">
        <v>186</v>
      </c>
      <c r="B67" s="3" t="s">
        <v>379</v>
      </c>
      <c r="C67" s="5" t="s">
        <v>1410</v>
      </c>
      <c r="D67" s="8" t="s">
        <v>735</v>
      </c>
      <c r="E67" s="3" t="s">
        <v>973</v>
      </c>
      <c r="F67" s="3" t="s">
        <v>5</v>
      </c>
      <c r="G67" s="3" t="s">
        <v>7</v>
      </c>
      <c r="H67" s="3" t="s">
        <v>36</v>
      </c>
      <c r="I67" s="3" t="s">
        <v>40</v>
      </c>
      <c r="J67" s="3" t="s">
        <v>735</v>
      </c>
      <c r="K67" s="3" t="s">
        <v>972</v>
      </c>
      <c r="L67" s="3" t="s">
        <v>5</v>
      </c>
      <c r="M67" s="3" t="s">
        <v>21</v>
      </c>
      <c r="N67" s="3" t="s">
        <v>44</v>
      </c>
      <c r="O67" s="3"/>
      <c r="P67" s="3" t="s">
        <v>734</v>
      </c>
      <c r="Q67" s="3" t="s">
        <v>971</v>
      </c>
      <c r="R67" s="3" t="s">
        <v>5</v>
      </c>
      <c r="S67" s="3" t="s">
        <v>7</v>
      </c>
      <c r="T67" s="3" t="s">
        <v>1248</v>
      </c>
      <c r="U67" s="3"/>
      <c r="V67" s="3" t="s">
        <v>733</v>
      </c>
      <c r="W67" s="3"/>
      <c r="X67" s="3"/>
      <c r="Y67" s="3"/>
      <c r="Z67" s="3"/>
      <c r="AA67" s="5"/>
    </row>
    <row r="68" spans="1:27" s="4" customFormat="1" x14ac:dyDescent="0.25">
      <c r="A68" s="9" t="s">
        <v>186</v>
      </c>
      <c r="B68" s="3" t="s">
        <v>380</v>
      </c>
      <c r="C68" s="5" t="s">
        <v>1411</v>
      </c>
      <c r="D68" s="8" t="s">
        <v>736</v>
      </c>
      <c r="E68" s="3" t="s">
        <v>974</v>
      </c>
      <c r="F68" s="3" t="s">
        <v>5</v>
      </c>
      <c r="G68" s="3" t="s">
        <v>92</v>
      </c>
      <c r="H68" s="3" t="s">
        <v>32</v>
      </c>
      <c r="I68" s="3"/>
      <c r="J68" s="3" t="s">
        <v>736</v>
      </c>
      <c r="K68" s="3" t="s">
        <v>976</v>
      </c>
      <c r="L68" s="3" t="s">
        <v>5</v>
      </c>
      <c r="M68" s="3" t="s">
        <v>21</v>
      </c>
      <c r="N68" s="3" t="s">
        <v>36</v>
      </c>
      <c r="O68" s="3" t="s">
        <v>1249</v>
      </c>
      <c r="P68" s="3" t="s">
        <v>738</v>
      </c>
      <c r="Q68" s="3" t="s">
        <v>975</v>
      </c>
      <c r="R68" s="3" t="s">
        <v>5</v>
      </c>
      <c r="S68" s="3" t="s">
        <v>21</v>
      </c>
      <c r="T68" s="3" t="s">
        <v>44</v>
      </c>
      <c r="U68" s="3"/>
      <c r="V68" s="3" t="s">
        <v>737</v>
      </c>
      <c r="W68" s="3"/>
      <c r="X68" s="3"/>
      <c r="Y68" s="3"/>
      <c r="Z68" s="3"/>
      <c r="AA68" s="5"/>
    </row>
    <row r="69" spans="1:27" s="4" customFormat="1" x14ac:dyDescent="0.25">
      <c r="A69" s="9" t="s">
        <v>186</v>
      </c>
      <c r="B69" s="3" t="s">
        <v>381</v>
      </c>
      <c r="C69" s="5" t="s">
        <v>1412</v>
      </c>
      <c r="D69" s="8" t="s">
        <v>737</v>
      </c>
      <c r="E69" s="3" t="s">
        <v>975</v>
      </c>
      <c r="F69" s="3" t="s">
        <v>5</v>
      </c>
      <c r="G69" s="3" t="s">
        <v>21</v>
      </c>
      <c r="H69" s="3" t="s">
        <v>44</v>
      </c>
      <c r="I69" s="3"/>
      <c r="J69" s="3" t="s">
        <v>737</v>
      </c>
      <c r="K69" s="3" t="s">
        <v>974</v>
      </c>
      <c r="L69" s="3" t="s">
        <v>5</v>
      </c>
      <c r="M69" s="3" t="s">
        <v>92</v>
      </c>
      <c r="N69" s="3" t="s">
        <v>32</v>
      </c>
      <c r="O69" s="3"/>
      <c r="P69" s="3" t="s">
        <v>736</v>
      </c>
      <c r="Q69" s="3" t="s">
        <v>976</v>
      </c>
      <c r="R69" s="3" t="s">
        <v>5</v>
      </c>
      <c r="S69" s="3" t="s">
        <v>21</v>
      </c>
      <c r="T69" s="3" t="s">
        <v>36</v>
      </c>
      <c r="U69" s="3" t="s">
        <v>1249</v>
      </c>
      <c r="V69" s="3" t="s">
        <v>738</v>
      </c>
      <c r="W69" s="3"/>
      <c r="X69" s="3"/>
      <c r="Y69" s="3"/>
      <c r="Z69" s="3"/>
      <c r="AA69" s="5"/>
    </row>
    <row r="70" spans="1:27" s="4" customFormat="1" x14ac:dyDescent="0.25">
      <c r="A70" s="9" t="s">
        <v>186</v>
      </c>
      <c r="B70" s="3" t="s">
        <v>382</v>
      </c>
      <c r="C70" s="5" t="s">
        <v>1413</v>
      </c>
      <c r="D70" s="8" t="s">
        <v>738</v>
      </c>
      <c r="E70" s="3" t="s">
        <v>976</v>
      </c>
      <c r="F70" s="3" t="s">
        <v>5</v>
      </c>
      <c r="G70" s="3" t="s">
        <v>21</v>
      </c>
      <c r="H70" s="3" t="s">
        <v>36</v>
      </c>
      <c r="I70" s="3" t="s">
        <v>1249</v>
      </c>
      <c r="J70" s="3" t="s">
        <v>738</v>
      </c>
      <c r="K70" s="3" t="s">
        <v>975</v>
      </c>
      <c r="L70" s="3" t="s">
        <v>5</v>
      </c>
      <c r="M70" s="3" t="s">
        <v>21</v>
      </c>
      <c r="N70" s="3" t="s">
        <v>44</v>
      </c>
      <c r="O70" s="3"/>
      <c r="P70" s="3" t="s">
        <v>737</v>
      </c>
      <c r="Q70" s="3" t="s">
        <v>974</v>
      </c>
      <c r="R70" s="3" t="s">
        <v>5</v>
      </c>
      <c r="S70" s="3" t="s">
        <v>92</v>
      </c>
      <c r="T70" s="3" t="s">
        <v>32</v>
      </c>
      <c r="U70" s="3"/>
      <c r="V70" s="3" t="s">
        <v>736</v>
      </c>
      <c r="W70" s="3"/>
      <c r="X70" s="3"/>
      <c r="Y70" s="3"/>
      <c r="Z70" s="3"/>
      <c r="AA70" s="5"/>
    </row>
    <row r="71" spans="1:27" s="4" customFormat="1" x14ac:dyDescent="0.25">
      <c r="A71" s="9" t="s">
        <v>186</v>
      </c>
      <c r="B71" s="3" t="s">
        <v>383</v>
      </c>
      <c r="C71" s="5" t="s">
        <v>1414</v>
      </c>
      <c r="D71" s="8" t="s">
        <v>739</v>
      </c>
      <c r="E71" s="3" t="s">
        <v>977</v>
      </c>
      <c r="F71" s="3" t="s">
        <v>5</v>
      </c>
      <c r="G71" s="3" t="s">
        <v>21</v>
      </c>
      <c r="H71" s="3" t="s">
        <v>33</v>
      </c>
      <c r="I71" s="3"/>
      <c r="J71" s="3" t="s">
        <v>739</v>
      </c>
      <c r="K71" s="3" t="s">
        <v>979</v>
      </c>
      <c r="L71" s="3" t="s">
        <v>5</v>
      </c>
      <c r="M71" s="3" t="s">
        <v>980</v>
      </c>
      <c r="N71" s="3" t="s">
        <v>36</v>
      </c>
      <c r="O71" s="3" t="s">
        <v>40</v>
      </c>
      <c r="P71" s="3" t="s">
        <v>740</v>
      </c>
      <c r="Q71" s="3" t="s">
        <v>978</v>
      </c>
      <c r="R71" s="3" t="s">
        <v>5</v>
      </c>
      <c r="S71" s="3" t="s">
        <v>21</v>
      </c>
      <c r="T71" s="3" t="s">
        <v>46</v>
      </c>
      <c r="U71" s="3"/>
      <c r="V71" s="3" t="s">
        <v>733</v>
      </c>
      <c r="W71" s="3"/>
      <c r="X71" s="3"/>
      <c r="Y71" s="3"/>
      <c r="Z71" s="3"/>
      <c r="AA71" s="5"/>
    </row>
    <row r="72" spans="1:27" s="4" customFormat="1" x14ac:dyDescent="0.25">
      <c r="A72" s="9" t="s">
        <v>186</v>
      </c>
      <c r="B72" s="3" t="s">
        <v>384</v>
      </c>
      <c r="C72" s="5" t="s">
        <v>1415</v>
      </c>
      <c r="D72" s="8" t="s">
        <v>733</v>
      </c>
      <c r="E72" s="3" t="s">
        <v>978</v>
      </c>
      <c r="F72" s="3" t="s">
        <v>5</v>
      </c>
      <c r="G72" s="3" t="s">
        <v>21</v>
      </c>
      <c r="H72" s="3" t="s">
        <v>46</v>
      </c>
      <c r="I72" s="3"/>
      <c r="J72" s="3" t="s">
        <v>733</v>
      </c>
      <c r="K72" s="3" t="s">
        <v>977</v>
      </c>
      <c r="L72" s="3" t="s">
        <v>5</v>
      </c>
      <c r="M72" s="3" t="s">
        <v>21</v>
      </c>
      <c r="N72" s="3" t="s">
        <v>33</v>
      </c>
      <c r="O72" s="3"/>
      <c r="P72" s="3" t="s">
        <v>739</v>
      </c>
      <c r="Q72" s="3" t="s">
        <v>979</v>
      </c>
      <c r="R72" s="3" t="s">
        <v>5</v>
      </c>
      <c r="S72" s="3" t="s">
        <v>980</v>
      </c>
      <c r="T72" s="3" t="s">
        <v>36</v>
      </c>
      <c r="U72" s="3" t="s">
        <v>40</v>
      </c>
      <c r="V72" s="3" t="s">
        <v>740</v>
      </c>
      <c r="W72" s="3"/>
      <c r="X72" s="3"/>
      <c r="Y72" s="3"/>
      <c r="Z72" s="3"/>
      <c r="AA72" s="5"/>
    </row>
    <row r="73" spans="1:27" s="4" customFormat="1" x14ac:dyDescent="0.25">
      <c r="A73" s="9" t="s">
        <v>186</v>
      </c>
      <c r="B73" s="3" t="s">
        <v>385</v>
      </c>
      <c r="C73" s="5" t="s">
        <v>1416</v>
      </c>
      <c r="D73" s="8" t="s">
        <v>740</v>
      </c>
      <c r="E73" s="3" t="s">
        <v>979</v>
      </c>
      <c r="F73" s="3" t="s">
        <v>5</v>
      </c>
      <c r="G73" s="3" t="s">
        <v>980</v>
      </c>
      <c r="H73" s="3" t="s">
        <v>36</v>
      </c>
      <c r="I73" s="3" t="s">
        <v>40</v>
      </c>
      <c r="J73" s="3" t="s">
        <v>740</v>
      </c>
      <c r="K73" s="3" t="s">
        <v>978</v>
      </c>
      <c r="L73" s="3" t="s">
        <v>5</v>
      </c>
      <c r="M73" s="3" t="s">
        <v>21</v>
      </c>
      <c r="N73" s="3" t="s">
        <v>46</v>
      </c>
      <c r="O73" s="3"/>
      <c r="P73" s="3" t="s">
        <v>733</v>
      </c>
      <c r="Q73" s="3" t="s">
        <v>977</v>
      </c>
      <c r="R73" s="3" t="s">
        <v>5</v>
      </c>
      <c r="S73" s="3" t="s">
        <v>21</v>
      </c>
      <c r="T73" s="3" t="s">
        <v>33</v>
      </c>
      <c r="U73" s="3"/>
      <c r="V73" s="3" t="s">
        <v>739</v>
      </c>
      <c r="W73" s="3"/>
      <c r="X73" s="3"/>
      <c r="Y73" s="3"/>
      <c r="Z73" s="3"/>
      <c r="AA73" s="5"/>
    </row>
    <row r="74" spans="1:27" s="4" customFormat="1" x14ac:dyDescent="0.25">
      <c r="A74" s="9" t="s">
        <v>186</v>
      </c>
      <c r="B74" s="3" t="s">
        <v>386</v>
      </c>
      <c r="C74" s="5" t="s">
        <v>1417</v>
      </c>
      <c r="D74" s="8" t="s">
        <v>741</v>
      </c>
      <c r="E74" s="3" t="s">
        <v>981</v>
      </c>
      <c r="F74" s="3" t="s">
        <v>5</v>
      </c>
      <c r="G74" s="3" t="s">
        <v>21</v>
      </c>
      <c r="H74" s="3" t="s">
        <v>44</v>
      </c>
      <c r="I74" s="3"/>
      <c r="J74" s="3" t="s">
        <v>741</v>
      </c>
      <c r="K74" s="3" t="s">
        <v>983</v>
      </c>
      <c r="L74" s="3" t="s">
        <v>5</v>
      </c>
      <c r="M74" s="3" t="s">
        <v>21</v>
      </c>
      <c r="N74" s="3" t="s">
        <v>52</v>
      </c>
      <c r="O74" s="3"/>
      <c r="P74" s="3" t="s">
        <v>743</v>
      </c>
      <c r="Q74" s="3" t="s">
        <v>982</v>
      </c>
      <c r="R74" s="3" t="s">
        <v>5</v>
      </c>
      <c r="S74" s="3" t="s">
        <v>21</v>
      </c>
      <c r="T74" s="3" t="s">
        <v>39</v>
      </c>
      <c r="U74" s="3" t="s">
        <v>31</v>
      </c>
      <c r="V74" s="3" t="s">
        <v>742</v>
      </c>
      <c r="W74" s="3"/>
      <c r="X74" s="3"/>
      <c r="Y74" s="3"/>
      <c r="Z74" s="3"/>
      <c r="AA74" s="5"/>
    </row>
    <row r="75" spans="1:27" s="4" customFormat="1" x14ac:dyDescent="0.25">
      <c r="A75" s="9" t="s">
        <v>186</v>
      </c>
      <c r="B75" s="3" t="s">
        <v>387</v>
      </c>
      <c r="C75" s="5" t="s">
        <v>1418</v>
      </c>
      <c r="D75" s="8" t="s">
        <v>742</v>
      </c>
      <c r="E75" s="3" t="s">
        <v>982</v>
      </c>
      <c r="F75" s="3" t="s">
        <v>5</v>
      </c>
      <c r="G75" s="3" t="s">
        <v>21</v>
      </c>
      <c r="H75" s="3" t="s">
        <v>39</v>
      </c>
      <c r="I75" s="3" t="s">
        <v>31</v>
      </c>
      <c r="J75" s="6" t="s">
        <v>742</v>
      </c>
      <c r="K75" s="3" t="s">
        <v>981</v>
      </c>
      <c r="L75" s="3" t="s">
        <v>5</v>
      </c>
      <c r="M75" s="3" t="s">
        <v>21</v>
      </c>
      <c r="N75" s="3" t="s">
        <v>44</v>
      </c>
      <c r="O75" s="3"/>
      <c r="P75" s="3" t="s">
        <v>741</v>
      </c>
      <c r="Q75" s="3" t="s">
        <v>983</v>
      </c>
      <c r="R75" s="3" t="s">
        <v>5</v>
      </c>
      <c r="S75" s="3" t="s">
        <v>21</v>
      </c>
      <c r="T75" s="3" t="s">
        <v>52</v>
      </c>
      <c r="U75" s="3"/>
      <c r="V75" s="3" t="s">
        <v>743</v>
      </c>
      <c r="W75" s="3"/>
      <c r="X75" s="3"/>
      <c r="Y75" s="3"/>
      <c r="Z75" s="3"/>
      <c r="AA75" s="5"/>
    </row>
    <row r="76" spans="1:27" s="4" customFormat="1" x14ac:dyDescent="0.25">
      <c r="A76" s="9" t="s">
        <v>186</v>
      </c>
      <c r="B76" s="3" t="s">
        <v>388</v>
      </c>
      <c r="C76" s="5" t="s">
        <v>1419</v>
      </c>
      <c r="D76" s="8" t="s">
        <v>743</v>
      </c>
      <c r="E76" s="3" t="s">
        <v>983</v>
      </c>
      <c r="F76" s="3" t="s">
        <v>5</v>
      </c>
      <c r="G76" s="3" t="s">
        <v>21</v>
      </c>
      <c r="H76" s="3" t="s">
        <v>52</v>
      </c>
      <c r="I76" s="3"/>
      <c r="J76" s="3" t="s">
        <v>743</v>
      </c>
      <c r="K76" s="3" t="s">
        <v>982</v>
      </c>
      <c r="L76" s="3" t="s">
        <v>5</v>
      </c>
      <c r="M76" s="3" t="s">
        <v>21</v>
      </c>
      <c r="N76" s="3" t="s">
        <v>39</v>
      </c>
      <c r="O76" s="3" t="s">
        <v>31</v>
      </c>
      <c r="P76" s="3" t="s">
        <v>742</v>
      </c>
      <c r="Q76" s="3" t="s">
        <v>981</v>
      </c>
      <c r="R76" s="3" t="s">
        <v>5</v>
      </c>
      <c r="S76" s="3" t="s">
        <v>21</v>
      </c>
      <c r="T76" s="3" t="s">
        <v>44</v>
      </c>
      <c r="U76" s="3"/>
      <c r="V76" s="3" t="s">
        <v>741</v>
      </c>
      <c r="W76" s="3"/>
      <c r="X76" s="3"/>
      <c r="Y76" s="3"/>
      <c r="Z76" s="3"/>
      <c r="AA76" s="5"/>
    </row>
    <row r="77" spans="1:27" s="4" customFormat="1" x14ac:dyDescent="0.25">
      <c r="A77" s="9" t="s">
        <v>186</v>
      </c>
      <c r="B77" s="3" t="s">
        <v>389</v>
      </c>
      <c r="C77" s="5" t="s">
        <v>1420</v>
      </c>
      <c r="D77" s="8" t="s">
        <v>744</v>
      </c>
      <c r="E77" s="3" t="s">
        <v>984</v>
      </c>
      <c r="F77" s="3" t="s">
        <v>5</v>
      </c>
      <c r="G77" s="3" t="s">
        <v>980</v>
      </c>
      <c r="H77" s="3" t="s">
        <v>36</v>
      </c>
      <c r="I77" s="3" t="s">
        <v>199</v>
      </c>
      <c r="J77" s="3" t="s">
        <v>744</v>
      </c>
      <c r="K77" s="3" t="s">
        <v>986</v>
      </c>
      <c r="L77" s="3" t="s">
        <v>5</v>
      </c>
      <c r="M77" s="3" t="s">
        <v>92</v>
      </c>
      <c r="N77" s="3" t="s">
        <v>32</v>
      </c>
      <c r="O77" s="3"/>
      <c r="P77" s="3" t="s">
        <v>746</v>
      </c>
      <c r="Q77" s="3" t="s">
        <v>985</v>
      </c>
      <c r="R77" s="3" t="s">
        <v>5</v>
      </c>
      <c r="S77" s="3" t="s">
        <v>21</v>
      </c>
      <c r="T77" s="3" t="s">
        <v>44</v>
      </c>
      <c r="U77" s="3"/>
      <c r="V77" s="3" t="s">
        <v>745</v>
      </c>
      <c r="W77" s="3"/>
      <c r="X77" s="3"/>
      <c r="Y77" s="3"/>
      <c r="Z77" s="3"/>
      <c r="AA77" s="5"/>
    </row>
    <row r="78" spans="1:27" s="4" customFormat="1" x14ac:dyDescent="0.25">
      <c r="A78" s="9" t="s">
        <v>186</v>
      </c>
      <c r="B78" s="3" t="s">
        <v>390</v>
      </c>
      <c r="C78" s="5" t="s">
        <v>1421</v>
      </c>
      <c r="D78" s="8" t="s">
        <v>745</v>
      </c>
      <c r="E78" s="3" t="s">
        <v>985</v>
      </c>
      <c r="F78" s="3" t="s">
        <v>5</v>
      </c>
      <c r="G78" s="3" t="s">
        <v>21</v>
      </c>
      <c r="H78" s="3" t="s">
        <v>44</v>
      </c>
      <c r="I78" s="3"/>
      <c r="J78" s="3" t="s">
        <v>745</v>
      </c>
      <c r="K78" s="3" t="s">
        <v>984</v>
      </c>
      <c r="L78" s="3" t="s">
        <v>5</v>
      </c>
      <c r="M78" s="3" t="s">
        <v>980</v>
      </c>
      <c r="N78" s="3" t="s">
        <v>36</v>
      </c>
      <c r="O78" s="3" t="s">
        <v>199</v>
      </c>
      <c r="P78" s="3" t="s">
        <v>744</v>
      </c>
      <c r="Q78" s="3" t="s">
        <v>986</v>
      </c>
      <c r="R78" s="3" t="s">
        <v>5</v>
      </c>
      <c r="S78" s="3" t="s">
        <v>92</v>
      </c>
      <c r="T78" s="3" t="s">
        <v>32</v>
      </c>
      <c r="U78" s="3"/>
      <c r="V78" s="3" t="s">
        <v>746</v>
      </c>
      <c r="W78" s="3"/>
      <c r="X78" s="3"/>
      <c r="Y78" s="3"/>
      <c r="Z78" s="3"/>
      <c r="AA78" s="5"/>
    </row>
    <row r="79" spans="1:27" s="4" customFormat="1" x14ac:dyDescent="0.25">
      <c r="A79" s="9" t="s">
        <v>186</v>
      </c>
      <c r="B79" s="3" t="s">
        <v>391</v>
      </c>
      <c r="C79" s="5" t="s">
        <v>1422</v>
      </c>
      <c r="D79" s="8" t="s">
        <v>746</v>
      </c>
      <c r="E79" s="3" t="s">
        <v>986</v>
      </c>
      <c r="F79" s="3" t="s">
        <v>5</v>
      </c>
      <c r="G79" s="3" t="s">
        <v>92</v>
      </c>
      <c r="H79" s="3" t="s">
        <v>32</v>
      </c>
      <c r="I79" s="3"/>
      <c r="J79" s="3" t="s">
        <v>746</v>
      </c>
      <c r="K79" s="3" t="s">
        <v>985</v>
      </c>
      <c r="L79" s="3" t="s">
        <v>5</v>
      </c>
      <c r="M79" s="3" t="s">
        <v>21</v>
      </c>
      <c r="N79" s="3" t="s">
        <v>44</v>
      </c>
      <c r="O79" s="3"/>
      <c r="P79" s="3" t="s">
        <v>745</v>
      </c>
      <c r="Q79" s="3" t="s">
        <v>984</v>
      </c>
      <c r="R79" s="3" t="s">
        <v>5</v>
      </c>
      <c r="S79" s="3" t="s">
        <v>980</v>
      </c>
      <c r="T79" s="3" t="s">
        <v>36</v>
      </c>
      <c r="U79" s="3" t="s">
        <v>199</v>
      </c>
      <c r="V79" s="3" t="s">
        <v>744</v>
      </c>
      <c r="W79" s="3"/>
      <c r="X79" s="3"/>
      <c r="Y79" s="3"/>
      <c r="Z79" s="3"/>
      <c r="AA79" s="5"/>
    </row>
    <row r="80" spans="1:27" s="4" customFormat="1" x14ac:dyDescent="0.25">
      <c r="A80" s="9" t="s">
        <v>186</v>
      </c>
      <c r="B80" s="3" t="s">
        <v>392</v>
      </c>
      <c r="C80" s="5" t="s">
        <v>1423</v>
      </c>
      <c r="D80" s="8" t="s">
        <v>747</v>
      </c>
      <c r="E80" s="3" t="s">
        <v>987</v>
      </c>
      <c r="F80" s="3" t="s">
        <v>5</v>
      </c>
      <c r="G80" s="3" t="s">
        <v>92</v>
      </c>
      <c r="H80" s="3" t="s">
        <v>32</v>
      </c>
      <c r="I80" s="3"/>
      <c r="J80" s="3" t="s">
        <v>747</v>
      </c>
      <c r="K80" s="3" t="s">
        <v>989</v>
      </c>
      <c r="L80" s="3" t="s">
        <v>5</v>
      </c>
      <c r="M80" s="3" t="s">
        <v>980</v>
      </c>
      <c r="N80" s="3" t="s">
        <v>40</v>
      </c>
      <c r="O80" s="3"/>
      <c r="P80" s="3" t="s">
        <v>740</v>
      </c>
      <c r="Q80" s="3" t="s">
        <v>988</v>
      </c>
      <c r="R80" s="3" t="s">
        <v>5</v>
      </c>
      <c r="S80" s="3" t="s">
        <v>21</v>
      </c>
      <c r="T80" s="3" t="s">
        <v>44</v>
      </c>
      <c r="U80" s="3"/>
      <c r="V80" s="3" t="s">
        <v>748</v>
      </c>
      <c r="W80" s="3"/>
      <c r="X80" s="3"/>
      <c r="Y80" s="3"/>
      <c r="Z80" s="3"/>
      <c r="AA80" s="5"/>
    </row>
    <row r="81" spans="1:27" s="4" customFormat="1" x14ac:dyDescent="0.25">
      <c r="A81" s="9" t="s">
        <v>186</v>
      </c>
      <c r="B81" s="3" t="s">
        <v>393</v>
      </c>
      <c r="C81" s="5" t="s">
        <v>1424</v>
      </c>
      <c r="D81" s="8" t="s">
        <v>748</v>
      </c>
      <c r="E81" s="3" t="s">
        <v>988</v>
      </c>
      <c r="F81" s="3" t="s">
        <v>5</v>
      </c>
      <c r="G81" s="3" t="s">
        <v>21</v>
      </c>
      <c r="H81" s="3" t="s">
        <v>44</v>
      </c>
      <c r="I81" s="3"/>
      <c r="J81" s="3" t="s">
        <v>748</v>
      </c>
      <c r="K81" s="3" t="s">
        <v>987</v>
      </c>
      <c r="L81" s="3" t="s">
        <v>5</v>
      </c>
      <c r="M81" s="3" t="s">
        <v>92</v>
      </c>
      <c r="N81" s="3" t="s">
        <v>32</v>
      </c>
      <c r="O81" s="3"/>
      <c r="P81" s="3" t="s">
        <v>747</v>
      </c>
      <c r="Q81" s="3" t="s">
        <v>989</v>
      </c>
      <c r="R81" s="3" t="s">
        <v>5</v>
      </c>
      <c r="S81" s="3" t="s">
        <v>980</v>
      </c>
      <c r="T81" s="3" t="s">
        <v>40</v>
      </c>
      <c r="U81" s="3"/>
      <c r="V81" s="3" t="s">
        <v>740</v>
      </c>
      <c r="W81" s="3"/>
      <c r="X81" s="3"/>
      <c r="Y81" s="3"/>
      <c r="Z81" s="3"/>
      <c r="AA81" s="5"/>
    </row>
    <row r="82" spans="1:27" s="4" customFormat="1" x14ac:dyDescent="0.25">
      <c r="A82" s="9" t="s">
        <v>186</v>
      </c>
      <c r="B82" s="3" t="s">
        <v>394</v>
      </c>
      <c r="C82" s="5" t="s">
        <v>1425</v>
      </c>
      <c r="D82" s="8" t="s">
        <v>740</v>
      </c>
      <c r="E82" s="3" t="s">
        <v>989</v>
      </c>
      <c r="F82" s="3" t="s">
        <v>5</v>
      </c>
      <c r="G82" s="3" t="s">
        <v>980</v>
      </c>
      <c r="H82" s="3" t="s">
        <v>40</v>
      </c>
      <c r="I82" s="3"/>
      <c r="J82" s="3" t="s">
        <v>740</v>
      </c>
      <c r="K82" s="3" t="s">
        <v>988</v>
      </c>
      <c r="L82" s="3" t="s">
        <v>5</v>
      </c>
      <c r="M82" s="3" t="s">
        <v>21</v>
      </c>
      <c r="N82" s="3" t="s">
        <v>44</v>
      </c>
      <c r="O82" s="3"/>
      <c r="P82" s="3" t="s">
        <v>748</v>
      </c>
      <c r="Q82" s="3" t="s">
        <v>987</v>
      </c>
      <c r="R82" s="3" t="s">
        <v>5</v>
      </c>
      <c r="S82" s="3" t="s">
        <v>92</v>
      </c>
      <c r="T82" s="3" t="s">
        <v>32</v>
      </c>
      <c r="U82" s="3"/>
      <c r="V82" s="3" t="s">
        <v>747</v>
      </c>
      <c r="W82" s="3"/>
      <c r="X82" s="3"/>
      <c r="Y82" s="3"/>
      <c r="Z82" s="3"/>
      <c r="AA82" s="5"/>
    </row>
    <row r="83" spans="1:27" s="4" customFormat="1" x14ac:dyDescent="0.25">
      <c r="A83" s="9" t="s">
        <v>186</v>
      </c>
      <c r="B83" s="3" t="s">
        <v>395</v>
      </c>
      <c r="C83" s="5" t="s">
        <v>1426</v>
      </c>
      <c r="D83" s="8" t="s">
        <v>749</v>
      </c>
      <c r="E83" s="3" t="s">
        <v>990</v>
      </c>
      <c r="F83" s="3" t="s">
        <v>5</v>
      </c>
      <c r="G83" s="3" t="s">
        <v>21</v>
      </c>
      <c r="H83" s="3" t="s">
        <v>49</v>
      </c>
      <c r="I83" s="3"/>
      <c r="J83" s="3" t="s">
        <v>749</v>
      </c>
      <c r="K83" s="3" t="s">
        <v>992</v>
      </c>
      <c r="L83" s="3" t="s">
        <v>5</v>
      </c>
      <c r="M83" s="3" t="s">
        <v>92</v>
      </c>
      <c r="N83" s="3" t="s">
        <v>32</v>
      </c>
      <c r="O83" s="3"/>
      <c r="P83" s="3" t="s">
        <v>751</v>
      </c>
      <c r="Q83" s="3" t="s">
        <v>991</v>
      </c>
      <c r="R83" s="3" t="s">
        <v>5</v>
      </c>
      <c r="S83" s="3" t="s">
        <v>21</v>
      </c>
      <c r="T83" s="3" t="s">
        <v>44</v>
      </c>
      <c r="U83" s="3"/>
      <c r="V83" s="3" t="s">
        <v>750</v>
      </c>
      <c r="W83" s="3"/>
      <c r="X83" s="3"/>
      <c r="Y83" s="3"/>
      <c r="Z83" s="3"/>
      <c r="AA83" s="5"/>
    </row>
    <row r="84" spans="1:27" s="4" customFormat="1" x14ac:dyDescent="0.25">
      <c r="A84" s="9" t="s">
        <v>186</v>
      </c>
      <c r="B84" s="3" t="s">
        <v>396</v>
      </c>
      <c r="C84" s="5" t="s">
        <v>1427</v>
      </c>
      <c r="D84" s="8" t="s">
        <v>750</v>
      </c>
      <c r="E84" s="3" t="s">
        <v>991</v>
      </c>
      <c r="F84" s="3" t="s">
        <v>5</v>
      </c>
      <c r="G84" s="3" t="s">
        <v>21</v>
      </c>
      <c r="H84" s="3" t="s">
        <v>44</v>
      </c>
      <c r="I84" s="3"/>
      <c r="J84" s="3" t="s">
        <v>750</v>
      </c>
      <c r="K84" s="3" t="s">
        <v>990</v>
      </c>
      <c r="L84" s="3" t="s">
        <v>5</v>
      </c>
      <c r="M84" s="3" t="s">
        <v>21</v>
      </c>
      <c r="N84" s="3" t="s">
        <v>49</v>
      </c>
      <c r="O84" s="3"/>
      <c r="P84" s="3" t="s">
        <v>749</v>
      </c>
      <c r="Q84" s="3" t="s">
        <v>992</v>
      </c>
      <c r="R84" s="3" t="s">
        <v>5</v>
      </c>
      <c r="S84" s="3" t="s">
        <v>92</v>
      </c>
      <c r="T84" s="3" t="s">
        <v>32</v>
      </c>
      <c r="U84" s="3"/>
      <c r="V84" s="3" t="s">
        <v>751</v>
      </c>
      <c r="W84" s="3"/>
      <c r="X84" s="3"/>
      <c r="Y84" s="3"/>
      <c r="Z84" s="3"/>
      <c r="AA84" s="5"/>
    </row>
    <row r="85" spans="1:27" s="4" customFormat="1" x14ac:dyDescent="0.25">
      <c r="A85" s="9" t="s">
        <v>186</v>
      </c>
      <c r="B85" s="3" t="s">
        <v>397</v>
      </c>
      <c r="C85" s="5" t="s">
        <v>1428</v>
      </c>
      <c r="D85" s="8" t="s">
        <v>751</v>
      </c>
      <c r="E85" s="3" t="s">
        <v>992</v>
      </c>
      <c r="F85" s="3" t="s">
        <v>5</v>
      </c>
      <c r="G85" s="3" t="s">
        <v>92</v>
      </c>
      <c r="H85" s="3" t="s">
        <v>32</v>
      </c>
      <c r="I85" s="3"/>
      <c r="J85" s="3" t="s">
        <v>751</v>
      </c>
      <c r="K85" s="3" t="s">
        <v>991</v>
      </c>
      <c r="L85" s="3" t="s">
        <v>5</v>
      </c>
      <c r="M85" s="3" t="s">
        <v>21</v>
      </c>
      <c r="N85" s="3" t="s">
        <v>44</v>
      </c>
      <c r="O85" s="3"/>
      <c r="P85" s="3" t="s">
        <v>750</v>
      </c>
      <c r="Q85" s="3" t="s">
        <v>990</v>
      </c>
      <c r="R85" s="3" t="s">
        <v>5</v>
      </c>
      <c r="S85" s="3" t="s">
        <v>21</v>
      </c>
      <c r="T85" s="3" t="s">
        <v>49</v>
      </c>
      <c r="U85" s="3"/>
      <c r="V85" s="3" t="s">
        <v>749</v>
      </c>
      <c r="W85" s="3"/>
      <c r="X85" s="3"/>
      <c r="Y85" s="3"/>
      <c r="Z85" s="3"/>
      <c r="AA85" s="5"/>
    </row>
    <row r="86" spans="1:27" s="4" customFormat="1" x14ac:dyDescent="0.25">
      <c r="A86" s="9" t="s">
        <v>186</v>
      </c>
      <c r="B86" s="3" t="s">
        <v>398</v>
      </c>
      <c r="C86" s="5" t="s">
        <v>1429</v>
      </c>
      <c r="D86" s="8" t="s">
        <v>752</v>
      </c>
      <c r="E86" s="3" t="s">
        <v>993</v>
      </c>
      <c r="F86" s="3" t="s">
        <v>5</v>
      </c>
      <c r="G86" s="3" t="s">
        <v>1994</v>
      </c>
      <c r="H86" s="3" t="s">
        <v>47</v>
      </c>
      <c r="I86" s="3"/>
      <c r="J86" s="3" t="s">
        <v>752</v>
      </c>
      <c r="K86" s="3" t="s">
        <v>995</v>
      </c>
      <c r="L86" s="3" t="s">
        <v>5</v>
      </c>
      <c r="M86" s="3" t="s">
        <v>7</v>
      </c>
      <c r="N86" s="3" t="s">
        <v>38</v>
      </c>
      <c r="O86" s="3"/>
      <c r="P86" s="3" t="s">
        <v>753</v>
      </c>
      <c r="Q86" s="3" t="s">
        <v>994</v>
      </c>
      <c r="R86" s="3" t="s">
        <v>5</v>
      </c>
      <c r="S86" s="3" t="s">
        <v>21</v>
      </c>
      <c r="T86" s="3" t="s">
        <v>49</v>
      </c>
      <c r="U86" s="3"/>
      <c r="V86" s="3" t="s">
        <v>749</v>
      </c>
      <c r="W86" s="3"/>
      <c r="X86" s="3"/>
      <c r="Y86" s="3"/>
      <c r="Z86" s="3"/>
      <c r="AA86" s="5"/>
    </row>
    <row r="87" spans="1:27" s="4" customFormat="1" x14ac:dyDescent="0.25">
      <c r="A87" s="9" t="s">
        <v>186</v>
      </c>
      <c r="B87" s="3" t="s">
        <v>399</v>
      </c>
      <c r="C87" s="5" t="s">
        <v>1430</v>
      </c>
      <c r="D87" s="8" t="s">
        <v>749</v>
      </c>
      <c r="E87" s="3" t="s">
        <v>994</v>
      </c>
      <c r="F87" s="3" t="s">
        <v>5</v>
      </c>
      <c r="G87" s="3" t="s">
        <v>21</v>
      </c>
      <c r="H87" s="3" t="s">
        <v>49</v>
      </c>
      <c r="I87" s="3"/>
      <c r="J87" s="3" t="s">
        <v>749</v>
      </c>
      <c r="K87" s="3" t="s">
        <v>993</v>
      </c>
      <c r="L87" s="3" t="s">
        <v>5</v>
      </c>
      <c r="M87" s="3" t="s">
        <v>1994</v>
      </c>
      <c r="N87" s="3" t="s">
        <v>47</v>
      </c>
      <c r="O87" s="3"/>
      <c r="P87" s="3" t="s">
        <v>752</v>
      </c>
      <c r="Q87" s="3" t="s">
        <v>995</v>
      </c>
      <c r="R87" s="3" t="s">
        <v>5</v>
      </c>
      <c r="S87" s="3" t="s">
        <v>7</v>
      </c>
      <c r="T87" s="3" t="s">
        <v>38</v>
      </c>
      <c r="U87" s="3"/>
      <c r="V87" s="3" t="s">
        <v>753</v>
      </c>
      <c r="W87" s="3"/>
      <c r="X87" s="3"/>
      <c r="Y87" s="3"/>
      <c r="Z87" s="3"/>
      <c r="AA87" s="5"/>
    </row>
    <row r="88" spans="1:27" s="4" customFormat="1" x14ac:dyDescent="0.25">
      <c r="A88" s="9" t="s">
        <v>186</v>
      </c>
      <c r="B88" s="3" t="s">
        <v>400</v>
      </c>
      <c r="C88" s="5" t="s">
        <v>1431</v>
      </c>
      <c r="D88" s="8" t="s">
        <v>753</v>
      </c>
      <c r="E88" s="3" t="s">
        <v>995</v>
      </c>
      <c r="F88" s="3" t="s">
        <v>5</v>
      </c>
      <c r="G88" s="3" t="s">
        <v>7</v>
      </c>
      <c r="H88" s="3" t="s">
        <v>38</v>
      </c>
      <c r="I88" s="3"/>
      <c r="J88" s="3" t="s">
        <v>753</v>
      </c>
      <c r="K88" s="3" t="s">
        <v>994</v>
      </c>
      <c r="L88" s="3" t="s">
        <v>5</v>
      </c>
      <c r="M88" s="3" t="s">
        <v>21</v>
      </c>
      <c r="N88" s="3" t="s">
        <v>49</v>
      </c>
      <c r="O88" s="3"/>
      <c r="P88" s="3" t="s">
        <v>749</v>
      </c>
      <c r="Q88" s="3" t="s">
        <v>993</v>
      </c>
      <c r="R88" s="3" t="s">
        <v>5</v>
      </c>
      <c r="S88" s="3" t="s">
        <v>1994</v>
      </c>
      <c r="T88" s="3" t="s">
        <v>47</v>
      </c>
      <c r="U88" s="3"/>
      <c r="V88" s="3" t="s">
        <v>752</v>
      </c>
      <c r="W88" s="3"/>
      <c r="X88" s="3"/>
      <c r="Y88" s="3"/>
      <c r="Z88" s="3"/>
      <c r="AA88" s="5"/>
    </row>
    <row r="89" spans="1:27" s="4" customFormat="1" x14ac:dyDescent="0.25">
      <c r="A89" s="9" t="s">
        <v>186</v>
      </c>
      <c r="B89" s="3" t="s">
        <v>401</v>
      </c>
      <c r="C89" s="5" t="s">
        <v>1432</v>
      </c>
      <c r="D89" s="8" t="s">
        <v>754</v>
      </c>
      <c r="E89" s="3" t="s">
        <v>996</v>
      </c>
      <c r="F89" s="3" t="s">
        <v>5</v>
      </c>
      <c r="G89" s="3" t="s">
        <v>7</v>
      </c>
      <c r="H89" s="3" t="s">
        <v>41</v>
      </c>
      <c r="I89" s="3"/>
      <c r="J89" s="3" t="s">
        <v>754</v>
      </c>
      <c r="K89" s="3" t="s">
        <v>998</v>
      </c>
      <c r="L89" s="3" t="s">
        <v>5</v>
      </c>
      <c r="M89" s="3" t="s">
        <v>7</v>
      </c>
      <c r="N89" s="3" t="s">
        <v>38</v>
      </c>
      <c r="O89" s="3"/>
      <c r="P89" s="3" t="s">
        <v>756</v>
      </c>
      <c r="Q89" s="3" t="s">
        <v>997</v>
      </c>
      <c r="R89" s="3" t="s">
        <v>5</v>
      </c>
      <c r="S89" s="3" t="s">
        <v>21</v>
      </c>
      <c r="T89" s="3" t="s">
        <v>44</v>
      </c>
      <c r="U89" s="3"/>
      <c r="V89" s="3" t="s">
        <v>755</v>
      </c>
      <c r="W89" s="3"/>
      <c r="X89" s="3"/>
      <c r="Y89" s="3"/>
      <c r="Z89" s="3"/>
      <c r="AA89" s="5"/>
    </row>
    <row r="90" spans="1:27" s="4" customFormat="1" x14ac:dyDescent="0.25">
      <c r="A90" s="9" t="s">
        <v>186</v>
      </c>
      <c r="B90" s="3" t="s">
        <v>402</v>
      </c>
      <c r="C90" s="5" t="s">
        <v>1433</v>
      </c>
      <c r="D90" s="8" t="s">
        <v>755</v>
      </c>
      <c r="E90" s="3" t="s">
        <v>997</v>
      </c>
      <c r="F90" s="3" t="s">
        <v>5</v>
      </c>
      <c r="G90" s="3" t="s">
        <v>21</v>
      </c>
      <c r="H90" s="3" t="s">
        <v>44</v>
      </c>
      <c r="I90" s="3"/>
      <c r="J90" s="3" t="s">
        <v>755</v>
      </c>
      <c r="K90" s="3" t="s">
        <v>996</v>
      </c>
      <c r="L90" s="3" t="s">
        <v>5</v>
      </c>
      <c r="M90" s="3" t="s">
        <v>7</v>
      </c>
      <c r="N90" s="3" t="s">
        <v>41</v>
      </c>
      <c r="O90" s="3"/>
      <c r="P90" s="3" t="s">
        <v>754</v>
      </c>
      <c r="Q90" s="3" t="s">
        <v>998</v>
      </c>
      <c r="R90" s="3" t="s">
        <v>5</v>
      </c>
      <c r="S90" s="3" t="s">
        <v>7</v>
      </c>
      <c r="T90" s="3" t="s">
        <v>38</v>
      </c>
      <c r="U90" s="3"/>
      <c r="V90" s="3" t="s">
        <v>756</v>
      </c>
      <c r="W90" s="3"/>
      <c r="X90" s="3"/>
      <c r="Y90" s="3"/>
      <c r="Z90" s="3"/>
      <c r="AA90" s="5"/>
    </row>
    <row r="91" spans="1:27" s="4" customFormat="1" x14ac:dyDescent="0.25">
      <c r="A91" s="9" t="s">
        <v>186</v>
      </c>
      <c r="B91" s="3" t="s">
        <v>403</v>
      </c>
      <c r="C91" s="5" t="s">
        <v>1434</v>
      </c>
      <c r="D91" s="8" t="s">
        <v>756</v>
      </c>
      <c r="E91" s="3" t="s">
        <v>998</v>
      </c>
      <c r="F91" s="3" t="s">
        <v>5</v>
      </c>
      <c r="G91" s="3" t="s">
        <v>7</v>
      </c>
      <c r="H91" s="3" t="s">
        <v>38</v>
      </c>
      <c r="I91" s="3"/>
      <c r="J91" s="3" t="s">
        <v>756</v>
      </c>
      <c r="K91" s="3" t="s">
        <v>997</v>
      </c>
      <c r="L91" s="3" t="s">
        <v>5</v>
      </c>
      <c r="M91" s="3" t="s">
        <v>21</v>
      </c>
      <c r="N91" s="3" t="s">
        <v>44</v>
      </c>
      <c r="O91" s="3"/>
      <c r="P91" s="3" t="s">
        <v>755</v>
      </c>
      <c r="Q91" s="3" t="s">
        <v>996</v>
      </c>
      <c r="R91" s="3" t="s">
        <v>5</v>
      </c>
      <c r="S91" s="3" t="s">
        <v>7</v>
      </c>
      <c r="T91" s="3" t="s">
        <v>41</v>
      </c>
      <c r="U91" s="3"/>
      <c r="V91" s="3" t="s">
        <v>754</v>
      </c>
      <c r="W91" s="3"/>
      <c r="X91" s="3"/>
      <c r="Y91" s="3"/>
      <c r="Z91" s="3"/>
      <c r="AA91" s="5"/>
    </row>
    <row r="92" spans="1:27" s="4" customFormat="1" x14ac:dyDescent="0.25">
      <c r="A92" s="9" t="s">
        <v>186</v>
      </c>
      <c r="B92" s="3" t="s">
        <v>404</v>
      </c>
      <c r="C92" s="5" t="s">
        <v>1435</v>
      </c>
      <c r="D92" s="8" t="s">
        <v>757</v>
      </c>
      <c r="E92" s="3" t="s">
        <v>2056</v>
      </c>
      <c r="F92" s="3" t="s">
        <v>5</v>
      </c>
      <c r="G92" s="3" t="s">
        <v>92</v>
      </c>
      <c r="H92" s="3" t="s">
        <v>35</v>
      </c>
      <c r="I92" s="3" t="s">
        <v>62</v>
      </c>
      <c r="J92" s="3" t="s">
        <v>757</v>
      </c>
      <c r="K92" s="3" t="s">
        <v>1001</v>
      </c>
      <c r="L92" s="3" t="s">
        <v>5</v>
      </c>
      <c r="M92" s="3" t="s">
        <v>92</v>
      </c>
      <c r="N92" s="3" t="s">
        <v>32</v>
      </c>
      <c r="O92" s="3"/>
      <c r="P92" s="3" t="s">
        <v>759</v>
      </c>
      <c r="Q92" s="3" t="s">
        <v>999</v>
      </c>
      <c r="R92" s="3" t="s">
        <v>5</v>
      </c>
      <c r="S92" s="3" t="s">
        <v>1000</v>
      </c>
      <c r="T92" s="3" t="s">
        <v>43</v>
      </c>
      <c r="U92" s="3"/>
      <c r="V92" s="3" t="s">
        <v>758</v>
      </c>
      <c r="W92" s="3"/>
      <c r="X92" s="3"/>
      <c r="Y92" s="3"/>
      <c r="Z92" s="3"/>
      <c r="AA92" s="5"/>
    </row>
    <row r="93" spans="1:27" s="4" customFormat="1" x14ac:dyDescent="0.25">
      <c r="A93" s="9" t="s">
        <v>186</v>
      </c>
      <c r="B93" s="3" t="s">
        <v>405</v>
      </c>
      <c r="C93" s="5" t="s">
        <v>1436</v>
      </c>
      <c r="D93" s="8" t="s">
        <v>758</v>
      </c>
      <c r="E93" s="3" t="s">
        <v>999</v>
      </c>
      <c r="F93" s="3" t="s">
        <v>5</v>
      </c>
      <c r="G93" s="3" t="s">
        <v>1000</v>
      </c>
      <c r="H93" s="3" t="s">
        <v>43</v>
      </c>
      <c r="I93" s="3"/>
      <c r="J93" s="3" t="s">
        <v>758</v>
      </c>
      <c r="K93" s="3" t="s">
        <v>2056</v>
      </c>
      <c r="L93" s="3" t="s">
        <v>5</v>
      </c>
      <c r="M93" s="3" t="s">
        <v>92</v>
      </c>
      <c r="N93" s="3" t="s">
        <v>35</v>
      </c>
      <c r="O93" s="3" t="s">
        <v>62</v>
      </c>
      <c r="P93" s="3" t="s">
        <v>757</v>
      </c>
      <c r="Q93" s="3" t="s">
        <v>1001</v>
      </c>
      <c r="R93" s="3" t="s">
        <v>5</v>
      </c>
      <c r="S93" s="3" t="s">
        <v>92</v>
      </c>
      <c r="T93" s="3" t="s">
        <v>32</v>
      </c>
      <c r="U93" s="3"/>
      <c r="V93" s="3" t="s">
        <v>759</v>
      </c>
      <c r="W93" s="3"/>
      <c r="X93" s="3"/>
      <c r="Y93" s="3"/>
      <c r="Z93" s="3"/>
      <c r="AA93" s="5"/>
    </row>
    <row r="94" spans="1:27" s="4" customFormat="1" x14ac:dyDescent="0.25">
      <c r="A94" s="9" t="s">
        <v>186</v>
      </c>
      <c r="B94" s="3" t="s">
        <v>406</v>
      </c>
      <c r="C94" s="5" t="s">
        <v>1437</v>
      </c>
      <c r="D94" s="8" t="s">
        <v>759</v>
      </c>
      <c r="E94" s="3" t="s">
        <v>1001</v>
      </c>
      <c r="F94" s="3" t="s">
        <v>5</v>
      </c>
      <c r="G94" s="3" t="s">
        <v>92</v>
      </c>
      <c r="H94" s="3" t="s">
        <v>32</v>
      </c>
      <c r="I94" s="3"/>
      <c r="J94" s="3" t="s">
        <v>759</v>
      </c>
      <c r="K94" s="3" t="s">
        <v>999</v>
      </c>
      <c r="L94" s="3" t="s">
        <v>5</v>
      </c>
      <c r="M94" s="3" t="s">
        <v>1000</v>
      </c>
      <c r="N94" s="3" t="s">
        <v>43</v>
      </c>
      <c r="O94" s="3"/>
      <c r="P94" s="3" t="s">
        <v>758</v>
      </c>
      <c r="Q94" s="3" t="s">
        <v>2056</v>
      </c>
      <c r="R94" s="3" t="s">
        <v>5</v>
      </c>
      <c r="S94" s="3" t="s">
        <v>92</v>
      </c>
      <c r="T94" s="3" t="s">
        <v>35</v>
      </c>
      <c r="U94" s="3" t="s">
        <v>62</v>
      </c>
      <c r="V94" s="3" t="s">
        <v>757</v>
      </c>
      <c r="W94" s="3"/>
      <c r="X94" s="3"/>
      <c r="Y94" s="3"/>
      <c r="Z94" s="3"/>
      <c r="AA94" s="5"/>
    </row>
    <row r="95" spans="1:27" s="4" customFormat="1" x14ac:dyDescent="0.25">
      <c r="A95" s="9" t="s">
        <v>186</v>
      </c>
      <c r="B95" s="3" t="s">
        <v>407</v>
      </c>
      <c r="C95" s="5" t="s">
        <v>1438</v>
      </c>
      <c r="D95" s="8" t="s">
        <v>760</v>
      </c>
      <c r="E95" s="3" t="s">
        <v>1002</v>
      </c>
      <c r="F95" s="3" t="s">
        <v>5</v>
      </c>
      <c r="G95" s="3" t="s">
        <v>7</v>
      </c>
      <c r="H95" s="3" t="s">
        <v>38</v>
      </c>
      <c r="I95" s="3"/>
      <c r="J95" s="3" t="s">
        <v>760</v>
      </c>
      <c r="K95" s="6" t="s">
        <v>1004</v>
      </c>
      <c r="L95" s="3" t="s">
        <v>5</v>
      </c>
      <c r="M95" s="3" t="s">
        <v>21</v>
      </c>
      <c r="N95" s="3" t="s">
        <v>33</v>
      </c>
      <c r="O95" s="3"/>
      <c r="P95" s="3" t="s">
        <v>762</v>
      </c>
      <c r="Q95" s="3" t="s">
        <v>1003</v>
      </c>
      <c r="R95" s="3" t="s">
        <v>5</v>
      </c>
      <c r="S95" s="3" t="s">
        <v>7</v>
      </c>
      <c r="T95" s="3" t="s">
        <v>36</v>
      </c>
      <c r="U95" s="3" t="s">
        <v>40</v>
      </c>
      <c r="V95" s="3" t="s">
        <v>761</v>
      </c>
      <c r="W95" s="3"/>
      <c r="X95" s="3"/>
      <c r="Y95" s="3"/>
      <c r="Z95" s="3"/>
      <c r="AA95" s="5"/>
    </row>
    <row r="96" spans="1:27" s="4" customFormat="1" x14ac:dyDescent="0.25">
      <c r="A96" s="9" t="s">
        <v>186</v>
      </c>
      <c r="B96" s="3" t="s">
        <v>408</v>
      </c>
      <c r="C96" s="5" t="s">
        <v>1439</v>
      </c>
      <c r="D96" s="8" t="s">
        <v>761</v>
      </c>
      <c r="E96" s="3" t="s">
        <v>1003</v>
      </c>
      <c r="F96" s="3" t="s">
        <v>5</v>
      </c>
      <c r="G96" s="3" t="s">
        <v>7</v>
      </c>
      <c r="H96" s="3" t="s">
        <v>36</v>
      </c>
      <c r="I96" s="3" t="s">
        <v>40</v>
      </c>
      <c r="J96" s="3" t="s">
        <v>761</v>
      </c>
      <c r="K96" s="3" t="s">
        <v>1002</v>
      </c>
      <c r="L96" s="3" t="s">
        <v>5</v>
      </c>
      <c r="M96" s="3" t="s">
        <v>7</v>
      </c>
      <c r="N96" s="3" t="s">
        <v>38</v>
      </c>
      <c r="O96" s="3"/>
      <c r="P96" s="3" t="s">
        <v>760</v>
      </c>
      <c r="Q96" s="6" t="s">
        <v>1004</v>
      </c>
      <c r="R96" s="3" t="s">
        <v>5</v>
      </c>
      <c r="S96" s="3" t="s">
        <v>21</v>
      </c>
      <c r="T96" s="3" t="s">
        <v>33</v>
      </c>
      <c r="U96" s="3"/>
      <c r="V96" s="3" t="s">
        <v>762</v>
      </c>
      <c r="W96" s="3"/>
      <c r="X96" s="3"/>
      <c r="Y96" s="3"/>
      <c r="Z96" s="3"/>
      <c r="AA96" s="5"/>
    </row>
    <row r="97" spans="1:27" s="4" customFormat="1" x14ac:dyDescent="0.25">
      <c r="A97" s="9" t="s">
        <v>186</v>
      </c>
      <c r="B97" s="3" t="s">
        <v>409</v>
      </c>
      <c r="C97" s="5" t="s">
        <v>1440</v>
      </c>
      <c r="D97" s="8" t="s">
        <v>762</v>
      </c>
      <c r="E97" s="3" t="s">
        <v>1004</v>
      </c>
      <c r="F97" s="3" t="s">
        <v>5</v>
      </c>
      <c r="G97" s="3" t="s">
        <v>21</v>
      </c>
      <c r="H97" s="3" t="s">
        <v>33</v>
      </c>
      <c r="I97" s="3"/>
      <c r="J97" s="3" t="s">
        <v>762</v>
      </c>
      <c r="K97" s="6" t="s">
        <v>1003</v>
      </c>
      <c r="L97" s="3" t="s">
        <v>5</v>
      </c>
      <c r="M97" s="3" t="s">
        <v>7</v>
      </c>
      <c r="N97" s="3" t="s">
        <v>36</v>
      </c>
      <c r="O97" s="3" t="s">
        <v>40</v>
      </c>
      <c r="P97" s="3" t="s">
        <v>761</v>
      </c>
      <c r="Q97" s="3" t="s">
        <v>1002</v>
      </c>
      <c r="R97" s="3" t="s">
        <v>5</v>
      </c>
      <c r="S97" s="3" t="s">
        <v>7</v>
      </c>
      <c r="T97" s="3" t="s">
        <v>38</v>
      </c>
      <c r="U97" s="3"/>
      <c r="V97" s="3" t="s">
        <v>760</v>
      </c>
      <c r="W97" s="6"/>
      <c r="X97" s="3"/>
      <c r="Y97" s="3"/>
      <c r="Z97" s="3"/>
      <c r="AA97" s="5"/>
    </row>
    <row r="98" spans="1:27" s="4" customFormat="1" x14ac:dyDescent="0.25">
      <c r="A98" s="9" t="s">
        <v>186</v>
      </c>
      <c r="B98" s="3" t="s">
        <v>410</v>
      </c>
      <c r="C98" s="5" t="s">
        <v>1441</v>
      </c>
      <c r="D98" s="8" t="s">
        <v>763</v>
      </c>
      <c r="E98" s="3" t="s">
        <v>1005</v>
      </c>
      <c r="F98" s="3" t="s">
        <v>5</v>
      </c>
      <c r="G98" s="3" t="s">
        <v>6</v>
      </c>
      <c r="H98" s="3" t="s">
        <v>40</v>
      </c>
      <c r="I98" s="3" t="s">
        <v>63</v>
      </c>
      <c r="J98" s="3" t="s">
        <v>763</v>
      </c>
      <c r="K98" s="6" t="s">
        <v>1007</v>
      </c>
      <c r="L98" s="3" t="s">
        <v>5</v>
      </c>
      <c r="M98" s="3" t="s">
        <v>92</v>
      </c>
      <c r="N98" s="3" t="s">
        <v>32</v>
      </c>
      <c r="O98" s="3"/>
      <c r="P98" s="3" t="s">
        <v>765</v>
      </c>
      <c r="Q98" s="3" t="s">
        <v>1006</v>
      </c>
      <c r="R98" s="3" t="s">
        <v>5</v>
      </c>
      <c r="S98" s="3" t="s">
        <v>21</v>
      </c>
      <c r="T98" s="3" t="s">
        <v>44</v>
      </c>
      <c r="U98" s="3"/>
      <c r="V98" s="3" t="s">
        <v>764</v>
      </c>
      <c r="W98" s="3"/>
      <c r="X98" s="3"/>
      <c r="Y98" s="3"/>
      <c r="Z98" s="3"/>
      <c r="AA98" s="5"/>
    </row>
    <row r="99" spans="1:27" s="4" customFormat="1" x14ac:dyDescent="0.25">
      <c r="A99" s="9" t="s">
        <v>186</v>
      </c>
      <c r="B99" s="3" t="s">
        <v>411</v>
      </c>
      <c r="C99" s="5" t="s">
        <v>1442</v>
      </c>
      <c r="D99" s="8" t="s">
        <v>764</v>
      </c>
      <c r="E99" s="3" t="s">
        <v>1006</v>
      </c>
      <c r="F99" s="3" t="s">
        <v>5</v>
      </c>
      <c r="G99" s="3" t="s">
        <v>21</v>
      </c>
      <c r="H99" s="3" t="s">
        <v>44</v>
      </c>
      <c r="I99" s="3"/>
      <c r="J99" s="3" t="s">
        <v>764</v>
      </c>
      <c r="K99" s="3" t="s">
        <v>1005</v>
      </c>
      <c r="L99" s="3" t="s">
        <v>5</v>
      </c>
      <c r="M99" s="3" t="s">
        <v>6</v>
      </c>
      <c r="N99" s="3" t="s">
        <v>40</v>
      </c>
      <c r="O99" s="3" t="s">
        <v>63</v>
      </c>
      <c r="P99" s="3" t="s">
        <v>763</v>
      </c>
      <c r="Q99" s="3" t="s">
        <v>1007</v>
      </c>
      <c r="R99" s="3" t="s">
        <v>5</v>
      </c>
      <c r="S99" s="3" t="s">
        <v>92</v>
      </c>
      <c r="T99" s="3" t="s">
        <v>32</v>
      </c>
      <c r="U99" s="3"/>
      <c r="V99" s="3" t="s">
        <v>765</v>
      </c>
      <c r="W99" s="3"/>
      <c r="X99" s="3"/>
      <c r="Y99" s="3"/>
      <c r="Z99" s="3"/>
      <c r="AA99" s="5"/>
    </row>
    <row r="100" spans="1:27" s="4" customFormat="1" x14ac:dyDescent="0.25">
      <c r="A100" s="9" t="s">
        <v>186</v>
      </c>
      <c r="B100" s="3" t="s">
        <v>412</v>
      </c>
      <c r="C100" s="5" t="s">
        <v>1443</v>
      </c>
      <c r="D100" s="8" t="s">
        <v>765</v>
      </c>
      <c r="E100" s="3" t="s">
        <v>1007</v>
      </c>
      <c r="F100" s="3" t="s">
        <v>5</v>
      </c>
      <c r="G100" s="3" t="s">
        <v>92</v>
      </c>
      <c r="H100" s="3" t="s">
        <v>32</v>
      </c>
      <c r="I100" s="3"/>
      <c r="J100" s="3" t="s">
        <v>765</v>
      </c>
      <c r="K100" s="3" t="s">
        <v>1006</v>
      </c>
      <c r="L100" s="3" t="s">
        <v>5</v>
      </c>
      <c r="M100" s="3" t="s">
        <v>21</v>
      </c>
      <c r="N100" s="3" t="s">
        <v>44</v>
      </c>
      <c r="O100" s="3"/>
      <c r="P100" s="3" t="s">
        <v>764</v>
      </c>
      <c r="Q100" s="3" t="s">
        <v>1005</v>
      </c>
      <c r="R100" s="3" t="s">
        <v>5</v>
      </c>
      <c r="S100" s="3" t="s">
        <v>6</v>
      </c>
      <c r="T100" s="3" t="s">
        <v>40</v>
      </c>
      <c r="U100" s="3" t="s">
        <v>63</v>
      </c>
      <c r="V100" s="3" t="s">
        <v>763</v>
      </c>
      <c r="W100" s="3"/>
      <c r="X100" s="3"/>
      <c r="Y100" s="3"/>
      <c r="Z100" s="3"/>
      <c r="AA100" s="5"/>
    </row>
    <row r="101" spans="1:27" s="4" customFormat="1" x14ac:dyDescent="0.25">
      <c r="A101" s="9" t="s">
        <v>186</v>
      </c>
      <c r="B101" s="3" t="s">
        <v>413</v>
      </c>
      <c r="C101" s="5" t="s">
        <v>1444</v>
      </c>
      <c r="D101" s="8" t="s">
        <v>766</v>
      </c>
      <c r="E101" s="3" t="s">
        <v>2054</v>
      </c>
      <c r="F101" s="3" t="s">
        <v>5</v>
      </c>
      <c r="G101" s="3" t="s">
        <v>92</v>
      </c>
      <c r="H101" s="3" t="s">
        <v>35</v>
      </c>
      <c r="I101" s="3" t="s">
        <v>1673</v>
      </c>
      <c r="J101" s="3" t="s">
        <v>766</v>
      </c>
      <c r="K101" s="3" t="s">
        <v>1009</v>
      </c>
      <c r="L101" s="3" t="s">
        <v>5</v>
      </c>
      <c r="M101" s="3" t="s">
        <v>21</v>
      </c>
      <c r="N101" s="3" t="s">
        <v>39</v>
      </c>
      <c r="O101" s="3" t="s">
        <v>1250</v>
      </c>
      <c r="P101" s="3" t="s">
        <v>742</v>
      </c>
      <c r="Q101" s="3" t="s">
        <v>1008</v>
      </c>
      <c r="R101" s="3" t="s">
        <v>5</v>
      </c>
      <c r="S101" s="3" t="s">
        <v>21</v>
      </c>
      <c r="T101" s="3" t="s">
        <v>44</v>
      </c>
      <c r="U101" s="3"/>
      <c r="V101" s="3" t="s">
        <v>767</v>
      </c>
      <c r="W101" s="3"/>
      <c r="X101" s="3"/>
      <c r="Y101" s="3"/>
      <c r="Z101" s="3"/>
      <c r="AA101" s="5"/>
    </row>
    <row r="102" spans="1:27" s="4" customFormat="1" x14ac:dyDescent="0.25">
      <c r="A102" s="9" t="s">
        <v>186</v>
      </c>
      <c r="B102" s="3" t="s">
        <v>414</v>
      </c>
      <c r="C102" s="5" t="s">
        <v>1445</v>
      </c>
      <c r="D102" s="8" t="s">
        <v>767</v>
      </c>
      <c r="E102" s="3" t="s">
        <v>1008</v>
      </c>
      <c r="F102" s="3" t="s">
        <v>5</v>
      </c>
      <c r="G102" s="3" t="s">
        <v>21</v>
      </c>
      <c r="H102" s="3" t="s">
        <v>44</v>
      </c>
      <c r="I102" s="3"/>
      <c r="J102" s="3" t="s">
        <v>767</v>
      </c>
      <c r="K102" s="3" t="s">
        <v>2054</v>
      </c>
      <c r="L102" s="3" t="s">
        <v>5</v>
      </c>
      <c r="M102" s="3" t="s">
        <v>92</v>
      </c>
      <c r="N102" s="3" t="s">
        <v>35</v>
      </c>
      <c r="O102" s="3" t="s">
        <v>1673</v>
      </c>
      <c r="P102" s="3" t="s">
        <v>766</v>
      </c>
      <c r="Q102" s="3" t="s">
        <v>1009</v>
      </c>
      <c r="R102" s="3" t="s">
        <v>5</v>
      </c>
      <c r="S102" s="3" t="s">
        <v>21</v>
      </c>
      <c r="T102" s="3" t="s">
        <v>39</v>
      </c>
      <c r="U102" s="3" t="s">
        <v>196</v>
      </c>
      <c r="V102" s="3" t="s">
        <v>742</v>
      </c>
      <c r="W102" s="3"/>
      <c r="X102" s="3"/>
      <c r="Y102" s="3"/>
      <c r="Z102" s="3"/>
      <c r="AA102" s="5"/>
    </row>
    <row r="103" spans="1:27" s="4" customFormat="1" x14ac:dyDescent="0.25">
      <c r="A103" s="9" t="s">
        <v>186</v>
      </c>
      <c r="B103" s="3" t="s">
        <v>415</v>
      </c>
      <c r="C103" s="5" t="s">
        <v>1446</v>
      </c>
      <c r="D103" s="8" t="s">
        <v>742</v>
      </c>
      <c r="E103" s="3" t="s">
        <v>1009</v>
      </c>
      <c r="F103" s="3" t="s">
        <v>5</v>
      </c>
      <c r="G103" s="3" t="s">
        <v>21</v>
      </c>
      <c r="H103" s="3" t="s">
        <v>39</v>
      </c>
      <c r="I103" s="3" t="s">
        <v>196</v>
      </c>
      <c r="J103" s="3" t="s">
        <v>742</v>
      </c>
      <c r="K103" s="3" t="s">
        <v>1008</v>
      </c>
      <c r="L103" s="3" t="s">
        <v>5</v>
      </c>
      <c r="M103" s="3" t="s">
        <v>21</v>
      </c>
      <c r="N103" s="3" t="s">
        <v>44</v>
      </c>
      <c r="O103" s="3"/>
      <c r="P103" s="3" t="s">
        <v>767</v>
      </c>
      <c r="Q103" s="3" t="s">
        <v>2054</v>
      </c>
      <c r="R103" s="3" t="s">
        <v>5</v>
      </c>
      <c r="S103" s="3" t="s">
        <v>92</v>
      </c>
      <c r="T103" s="3" t="s">
        <v>35</v>
      </c>
      <c r="U103" s="3" t="s">
        <v>1673</v>
      </c>
      <c r="V103" s="3" t="s">
        <v>766</v>
      </c>
      <c r="W103" s="3"/>
      <c r="X103" s="3"/>
      <c r="Y103" s="3"/>
      <c r="Z103" s="3"/>
      <c r="AA103" s="5"/>
    </row>
    <row r="104" spans="1:27" s="4" customFormat="1" x14ac:dyDescent="0.25">
      <c r="A104" s="9" t="s">
        <v>186</v>
      </c>
      <c r="B104" s="3" t="s">
        <v>416</v>
      </c>
      <c r="C104" s="5" t="s">
        <v>1447</v>
      </c>
      <c r="D104" s="8" t="s">
        <v>768</v>
      </c>
      <c r="E104" s="3" t="s">
        <v>1010</v>
      </c>
      <c r="F104" s="3" t="s">
        <v>5</v>
      </c>
      <c r="G104" s="3" t="s">
        <v>1011</v>
      </c>
      <c r="H104" s="3" t="s">
        <v>93</v>
      </c>
      <c r="I104" s="3"/>
      <c r="J104" s="3" t="s">
        <v>768</v>
      </c>
      <c r="K104" s="3" t="s">
        <v>2055</v>
      </c>
      <c r="L104" s="3" t="s">
        <v>5</v>
      </c>
      <c r="M104" s="3" t="s">
        <v>92</v>
      </c>
      <c r="N104" s="3" t="s">
        <v>35</v>
      </c>
      <c r="O104" s="3" t="s">
        <v>61</v>
      </c>
      <c r="P104" s="3" t="s">
        <v>770</v>
      </c>
      <c r="Q104" s="3" t="s">
        <v>1012</v>
      </c>
      <c r="R104" s="3" t="s">
        <v>5</v>
      </c>
      <c r="S104" s="3" t="s">
        <v>980</v>
      </c>
      <c r="T104" s="3" t="s">
        <v>36</v>
      </c>
      <c r="U104" s="3"/>
      <c r="V104" s="3" t="s">
        <v>769</v>
      </c>
      <c r="W104" s="3"/>
      <c r="X104" s="3"/>
      <c r="Y104" s="3"/>
      <c r="Z104" s="3"/>
      <c r="AA104" s="5"/>
    </row>
    <row r="105" spans="1:27" s="4" customFormat="1" x14ac:dyDescent="0.25">
      <c r="A105" s="9" t="s">
        <v>186</v>
      </c>
      <c r="B105" s="3" t="s">
        <v>417</v>
      </c>
      <c r="C105" s="5" t="s">
        <v>1448</v>
      </c>
      <c r="D105" s="8" t="s">
        <v>769</v>
      </c>
      <c r="E105" s="3" t="s">
        <v>1012</v>
      </c>
      <c r="F105" s="3" t="s">
        <v>5</v>
      </c>
      <c r="G105" s="3" t="s">
        <v>980</v>
      </c>
      <c r="H105" s="3" t="s">
        <v>36</v>
      </c>
      <c r="I105" s="3"/>
      <c r="J105" s="3" t="s">
        <v>769</v>
      </c>
      <c r="K105" s="3" t="s">
        <v>1010</v>
      </c>
      <c r="L105" s="3" t="s">
        <v>5</v>
      </c>
      <c r="M105" s="3" t="s">
        <v>1011</v>
      </c>
      <c r="N105" s="3" t="s">
        <v>93</v>
      </c>
      <c r="O105" s="3"/>
      <c r="P105" s="3" t="s">
        <v>768</v>
      </c>
      <c r="Q105" s="3" t="s">
        <v>2055</v>
      </c>
      <c r="R105" s="3" t="s">
        <v>5</v>
      </c>
      <c r="S105" s="3" t="s">
        <v>92</v>
      </c>
      <c r="T105" s="3" t="s">
        <v>35</v>
      </c>
      <c r="U105" s="3" t="s">
        <v>61</v>
      </c>
      <c r="V105" s="3" t="s">
        <v>770</v>
      </c>
      <c r="W105" s="3"/>
      <c r="X105" s="3"/>
      <c r="Y105" s="3"/>
      <c r="Z105" s="3"/>
      <c r="AA105" s="5"/>
    </row>
    <row r="106" spans="1:27" s="4" customFormat="1" x14ac:dyDescent="0.25">
      <c r="A106" s="9" t="s">
        <v>186</v>
      </c>
      <c r="B106" s="3" t="s">
        <v>418</v>
      </c>
      <c r="C106" s="5" t="s">
        <v>1449</v>
      </c>
      <c r="D106" s="8" t="s">
        <v>770</v>
      </c>
      <c r="E106" s="3" t="s">
        <v>2055</v>
      </c>
      <c r="F106" s="3" t="s">
        <v>5</v>
      </c>
      <c r="G106" s="3" t="s">
        <v>92</v>
      </c>
      <c r="H106" s="3" t="s">
        <v>35</v>
      </c>
      <c r="I106" s="3" t="s">
        <v>61</v>
      </c>
      <c r="J106" s="3" t="s">
        <v>770</v>
      </c>
      <c r="K106" s="3" t="s">
        <v>1012</v>
      </c>
      <c r="L106" s="3" t="s">
        <v>5</v>
      </c>
      <c r="M106" s="3" t="s">
        <v>980</v>
      </c>
      <c r="N106" s="3" t="s">
        <v>36</v>
      </c>
      <c r="O106" s="3"/>
      <c r="P106" s="3" t="s">
        <v>769</v>
      </c>
      <c r="Q106" s="3" t="s">
        <v>1010</v>
      </c>
      <c r="R106" s="3" t="s">
        <v>5</v>
      </c>
      <c r="S106" s="3" t="s">
        <v>1011</v>
      </c>
      <c r="T106" s="3" t="s">
        <v>93</v>
      </c>
      <c r="U106" s="3"/>
      <c r="V106" s="3" t="s">
        <v>768</v>
      </c>
      <c r="W106" s="3"/>
      <c r="X106" s="3"/>
      <c r="Y106" s="3"/>
      <c r="Z106" s="3"/>
      <c r="AA106" s="5"/>
    </row>
    <row r="107" spans="1:27" s="4" customFormat="1" x14ac:dyDescent="0.25">
      <c r="A107" s="9" t="s">
        <v>186</v>
      </c>
      <c r="B107" s="3" t="s">
        <v>419</v>
      </c>
      <c r="C107" s="5" t="s">
        <v>1450</v>
      </c>
      <c r="D107" s="8" t="s">
        <v>771</v>
      </c>
      <c r="E107" s="3" t="s">
        <v>1013</v>
      </c>
      <c r="F107" s="3" t="s">
        <v>5</v>
      </c>
      <c r="G107" s="3" t="s">
        <v>21</v>
      </c>
      <c r="H107" s="3" t="s">
        <v>36</v>
      </c>
      <c r="I107" s="3" t="s">
        <v>30</v>
      </c>
      <c r="J107" s="3" t="s">
        <v>771</v>
      </c>
      <c r="K107" s="3" t="s">
        <v>1015</v>
      </c>
      <c r="L107" s="3" t="s">
        <v>5</v>
      </c>
      <c r="M107" s="3" t="s">
        <v>21</v>
      </c>
      <c r="N107" s="3" t="s">
        <v>39</v>
      </c>
      <c r="O107" s="3" t="s">
        <v>31</v>
      </c>
      <c r="P107" s="3" t="s">
        <v>95</v>
      </c>
      <c r="Q107" s="3" t="s">
        <v>1014</v>
      </c>
      <c r="R107" s="3" t="s">
        <v>5</v>
      </c>
      <c r="S107" s="3" t="s">
        <v>980</v>
      </c>
      <c r="T107" s="3" t="s">
        <v>36</v>
      </c>
      <c r="U107" s="3"/>
      <c r="V107" s="3" t="s">
        <v>772</v>
      </c>
      <c r="W107" s="3"/>
      <c r="X107" s="3"/>
      <c r="Y107" s="3"/>
      <c r="Z107" s="3"/>
      <c r="AA107" s="5"/>
    </row>
    <row r="108" spans="1:27" s="4" customFormat="1" x14ac:dyDescent="0.25">
      <c r="A108" s="9" t="s">
        <v>186</v>
      </c>
      <c r="B108" s="3" t="s">
        <v>420</v>
      </c>
      <c r="C108" s="5" t="s">
        <v>1451</v>
      </c>
      <c r="D108" s="8" t="s">
        <v>772</v>
      </c>
      <c r="E108" s="3" t="s">
        <v>1014</v>
      </c>
      <c r="F108" s="3" t="s">
        <v>5</v>
      </c>
      <c r="G108" s="3" t="s">
        <v>980</v>
      </c>
      <c r="H108" s="3" t="s">
        <v>36</v>
      </c>
      <c r="I108" s="3"/>
      <c r="J108" s="3" t="s">
        <v>772</v>
      </c>
      <c r="K108" s="3" t="s">
        <v>1013</v>
      </c>
      <c r="L108" s="3" t="s">
        <v>5</v>
      </c>
      <c r="M108" s="3" t="s">
        <v>21</v>
      </c>
      <c r="N108" s="3" t="s">
        <v>36</v>
      </c>
      <c r="O108" s="3" t="s">
        <v>30</v>
      </c>
      <c r="P108" s="3" t="s">
        <v>771</v>
      </c>
      <c r="Q108" s="3" t="s">
        <v>1015</v>
      </c>
      <c r="R108" s="3" t="s">
        <v>5</v>
      </c>
      <c r="S108" s="3" t="s">
        <v>21</v>
      </c>
      <c r="T108" s="3" t="s">
        <v>39</v>
      </c>
      <c r="U108" s="3" t="s">
        <v>31</v>
      </c>
      <c r="V108" s="3" t="s">
        <v>95</v>
      </c>
      <c r="W108" s="3"/>
      <c r="X108" s="3"/>
      <c r="Y108" s="3"/>
      <c r="Z108" s="3"/>
      <c r="AA108" s="5"/>
    </row>
    <row r="109" spans="1:27" s="4" customFormat="1" x14ac:dyDescent="0.25">
      <c r="A109" s="9" t="s">
        <v>186</v>
      </c>
      <c r="B109" s="3" t="s">
        <v>421</v>
      </c>
      <c r="C109" s="5" t="s">
        <v>1452</v>
      </c>
      <c r="D109" s="8" t="s">
        <v>95</v>
      </c>
      <c r="E109" s="3" t="s">
        <v>1015</v>
      </c>
      <c r="F109" s="3" t="s">
        <v>5</v>
      </c>
      <c r="G109" s="3" t="s">
        <v>21</v>
      </c>
      <c r="H109" s="3" t="s">
        <v>39</v>
      </c>
      <c r="I109" s="3" t="s">
        <v>31</v>
      </c>
      <c r="J109" s="3" t="s">
        <v>95</v>
      </c>
      <c r="K109" s="3" t="s">
        <v>1014</v>
      </c>
      <c r="L109" s="3" t="s">
        <v>5</v>
      </c>
      <c r="M109" s="3" t="s">
        <v>980</v>
      </c>
      <c r="N109" s="3" t="s">
        <v>36</v>
      </c>
      <c r="O109" s="3"/>
      <c r="P109" s="3" t="s">
        <v>772</v>
      </c>
      <c r="Q109" s="3" t="s">
        <v>1013</v>
      </c>
      <c r="R109" s="3" t="s">
        <v>5</v>
      </c>
      <c r="S109" s="3" t="s">
        <v>21</v>
      </c>
      <c r="T109" s="3" t="s">
        <v>36</v>
      </c>
      <c r="U109" s="3" t="s">
        <v>30</v>
      </c>
      <c r="V109" s="3" t="s">
        <v>771</v>
      </c>
      <c r="W109" s="3"/>
      <c r="X109" s="3"/>
      <c r="Y109" s="3"/>
      <c r="Z109" s="3"/>
      <c r="AA109" s="5"/>
    </row>
    <row r="110" spans="1:27" s="4" customFormat="1" x14ac:dyDescent="0.25">
      <c r="A110" s="9" t="s">
        <v>2125</v>
      </c>
      <c r="B110" s="3" t="s">
        <v>422</v>
      </c>
      <c r="C110" s="5" t="s">
        <v>1453</v>
      </c>
      <c r="D110" s="8" t="s">
        <v>773</v>
      </c>
      <c r="E110" s="3" t="s">
        <v>1016</v>
      </c>
      <c r="F110" s="3" t="s">
        <v>5</v>
      </c>
      <c r="G110" s="3" t="s">
        <v>1017</v>
      </c>
      <c r="H110" s="3" t="s">
        <v>93</v>
      </c>
      <c r="I110" s="3"/>
      <c r="J110" s="3" t="s">
        <v>773</v>
      </c>
      <c r="K110" s="3" t="s">
        <v>1019</v>
      </c>
      <c r="L110" s="3" t="s">
        <v>5</v>
      </c>
      <c r="M110" s="3" t="s">
        <v>980</v>
      </c>
      <c r="N110" s="3" t="s">
        <v>36</v>
      </c>
      <c r="O110" s="3" t="s">
        <v>1671</v>
      </c>
      <c r="P110" s="3" t="s">
        <v>744</v>
      </c>
      <c r="Q110" s="3" t="s">
        <v>1018</v>
      </c>
      <c r="R110" s="3" t="s">
        <v>5</v>
      </c>
      <c r="S110" s="3" t="s">
        <v>21</v>
      </c>
      <c r="T110" s="3" t="s">
        <v>52</v>
      </c>
      <c r="U110" s="3"/>
      <c r="V110" s="3" t="s">
        <v>1266</v>
      </c>
      <c r="W110" s="3" t="s">
        <v>2089</v>
      </c>
      <c r="X110" s="3" t="s">
        <v>5</v>
      </c>
      <c r="Y110" s="3" t="s">
        <v>1017</v>
      </c>
      <c r="Z110" s="3" t="s">
        <v>2047</v>
      </c>
      <c r="AA110" s="5" t="s">
        <v>70</v>
      </c>
    </row>
    <row r="111" spans="1:27" s="4" customFormat="1" x14ac:dyDescent="0.25">
      <c r="A111" s="9" t="s">
        <v>2125</v>
      </c>
      <c r="B111" s="3" t="s">
        <v>423</v>
      </c>
      <c r="C111" s="5" t="s">
        <v>1454</v>
      </c>
      <c r="D111" s="8" t="s">
        <v>1266</v>
      </c>
      <c r="E111" s="3" t="s">
        <v>1018</v>
      </c>
      <c r="F111" s="3" t="s">
        <v>5</v>
      </c>
      <c r="G111" s="3" t="s">
        <v>21</v>
      </c>
      <c r="H111" s="3" t="s">
        <v>52</v>
      </c>
      <c r="I111" s="3"/>
      <c r="J111" s="3" t="s">
        <v>1266</v>
      </c>
      <c r="K111" s="3" t="s">
        <v>1016</v>
      </c>
      <c r="L111" s="3" t="s">
        <v>5</v>
      </c>
      <c r="M111" s="3" t="s">
        <v>1017</v>
      </c>
      <c r="N111" s="3" t="s">
        <v>93</v>
      </c>
      <c r="O111" s="3"/>
      <c r="P111" s="3" t="s">
        <v>773</v>
      </c>
      <c r="Q111" s="3" t="s">
        <v>1019</v>
      </c>
      <c r="R111" s="3" t="s">
        <v>5</v>
      </c>
      <c r="S111" s="3" t="s">
        <v>980</v>
      </c>
      <c r="T111" s="3" t="s">
        <v>36</v>
      </c>
      <c r="U111" s="3" t="s">
        <v>1671</v>
      </c>
      <c r="V111" s="3" t="s">
        <v>744</v>
      </c>
      <c r="W111" s="3" t="s">
        <v>2089</v>
      </c>
      <c r="X111" s="3" t="s">
        <v>5</v>
      </c>
      <c r="Y111" s="3" t="s">
        <v>1017</v>
      </c>
      <c r="Z111" s="3" t="s">
        <v>2047</v>
      </c>
      <c r="AA111" s="5" t="s">
        <v>70</v>
      </c>
    </row>
    <row r="112" spans="1:27" s="4" customFormat="1" x14ac:dyDescent="0.25">
      <c r="A112" s="9" t="s">
        <v>2125</v>
      </c>
      <c r="B112" s="3" t="s">
        <v>424</v>
      </c>
      <c r="C112" s="5" t="s">
        <v>1455</v>
      </c>
      <c r="D112" s="8" t="s">
        <v>744</v>
      </c>
      <c r="E112" s="3" t="s">
        <v>1019</v>
      </c>
      <c r="F112" s="3" t="s">
        <v>5</v>
      </c>
      <c r="G112" s="3" t="s">
        <v>980</v>
      </c>
      <c r="H112" s="3" t="s">
        <v>36</v>
      </c>
      <c r="I112" s="3" t="s">
        <v>1671</v>
      </c>
      <c r="J112" s="3" t="s">
        <v>744</v>
      </c>
      <c r="K112" s="3" t="s">
        <v>1018</v>
      </c>
      <c r="L112" s="3" t="s">
        <v>5</v>
      </c>
      <c r="M112" s="3" t="s">
        <v>21</v>
      </c>
      <c r="N112" s="3" t="s">
        <v>52</v>
      </c>
      <c r="O112" s="3"/>
      <c r="P112" s="3" t="s">
        <v>1266</v>
      </c>
      <c r="Q112" s="3" t="s">
        <v>1016</v>
      </c>
      <c r="R112" s="3" t="s">
        <v>5</v>
      </c>
      <c r="S112" s="3" t="s">
        <v>1017</v>
      </c>
      <c r="T112" s="3" t="s">
        <v>93</v>
      </c>
      <c r="U112" s="3"/>
      <c r="V112" s="3" t="s">
        <v>773</v>
      </c>
      <c r="W112" s="3" t="s">
        <v>2089</v>
      </c>
      <c r="X112" s="3" t="s">
        <v>5</v>
      </c>
      <c r="Y112" s="3" t="s">
        <v>1017</v>
      </c>
      <c r="Z112" s="3" t="s">
        <v>2047</v>
      </c>
      <c r="AA112" s="5" t="s">
        <v>70</v>
      </c>
    </row>
    <row r="113" spans="1:27" s="4" customFormat="1" x14ac:dyDescent="0.25">
      <c r="A113" s="9" t="s">
        <v>2125</v>
      </c>
      <c r="B113" s="3" t="s">
        <v>425</v>
      </c>
      <c r="C113" s="5" t="s">
        <v>1456</v>
      </c>
      <c r="D113" s="8" t="s">
        <v>774</v>
      </c>
      <c r="E113" s="3" t="s">
        <v>1020</v>
      </c>
      <c r="F113" s="3" t="s">
        <v>24</v>
      </c>
      <c r="G113" s="3" t="s">
        <v>1021</v>
      </c>
      <c r="H113" s="3" t="s">
        <v>93</v>
      </c>
      <c r="I113" s="3"/>
      <c r="J113" s="3" t="s">
        <v>774</v>
      </c>
      <c r="K113" s="3" t="s">
        <v>1023</v>
      </c>
      <c r="L113" s="3" t="s">
        <v>24</v>
      </c>
      <c r="M113" s="3" t="s">
        <v>12</v>
      </c>
      <c r="N113" s="3" t="s">
        <v>36</v>
      </c>
      <c r="O113" s="3" t="s">
        <v>40</v>
      </c>
      <c r="P113" s="3" t="s">
        <v>776</v>
      </c>
      <c r="Q113" s="3" t="s">
        <v>1022</v>
      </c>
      <c r="R113" s="3" t="s">
        <v>24</v>
      </c>
      <c r="S113" s="3" t="s">
        <v>12</v>
      </c>
      <c r="T113" s="3" t="s">
        <v>41</v>
      </c>
      <c r="U113" s="3"/>
      <c r="V113" s="3" t="s">
        <v>775</v>
      </c>
      <c r="W113" s="3" t="s">
        <v>2089</v>
      </c>
      <c r="X113" s="3" t="s">
        <v>24</v>
      </c>
      <c r="Y113" s="3" t="s">
        <v>1021</v>
      </c>
      <c r="Z113" s="3" t="s">
        <v>2047</v>
      </c>
      <c r="AA113" s="5" t="s">
        <v>70</v>
      </c>
    </row>
    <row r="114" spans="1:27" s="4" customFormat="1" x14ac:dyDescent="0.25">
      <c r="A114" s="9" t="s">
        <v>2125</v>
      </c>
      <c r="B114" s="3" t="s">
        <v>426</v>
      </c>
      <c r="C114" s="5" t="s">
        <v>1457</v>
      </c>
      <c r="D114" s="8" t="s">
        <v>775</v>
      </c>
      <c r="E114" s="3" t="s">
        <v>1022</v>
      </c>
      <c r="F114" s="3" t="s">
        <v>24</v>
      </c>
      <c r="G114" s="3" t="s">
        <v>12</v>
      </c>
      <c r="H114" s="3" t="s">
        <v>41</v>
      </c>
      <c r="I114" s="3"/>
      <c r="J114" s="3" t="s">
        <v>775</v>
      </c>
      <c r="K114" s="3" t="s">
        <v>1020</v>
      </c>
      <c r="L114" s="3" t="s">
        <v>24</v>
      </c>
      <c r="M114" s="3" t="s">
        <v>1021</v>
      </c>
      <c r="N114" s="3" t="s">
        <v>93</v>
      </c>
      <c r="O114" s="3"/>
      <c r="P114" s="3" t="s">
        <v>774</v>
      </c>
      <c r="Q114" s="3" t="s">
        <v>1023</v>
      </c>
      <c r="R114" s="3" t="s">
        <v>24</v>
      </c>
      <c r="S114" s="3" t="s">
        <v>12</v>
      </c>
      <c r="T114" s="3" t="s">
        <v>36</v>
      </c>
      <c r="U114" s="3" t="s">
        <v>40</v>
      </c>
      <c r="V114" s="3" t="s">
        <v>776</v>
      </c>
      <c r="W114" s="3" t="s">
        <v>2089</v>
      </c>
      <c r="X114" s="3" t="s">
        <v>24</v>
      </c>
      <c r="Y114" s="3" t="s">
        <v>1021</v>
      </c>
      <c r="Z114" s="3" t="s">
        <v>2047</v>
      </c>
      <c r="AA114" s="5" t="s">
        <v>70</v>
      </c>
    </row>
    <row r="115" spans="1:27" s="4" customFormat="1" x14ac:dyDescent="0.25">
      <c r="A115" s="9" t="s">
        <v>2125</v>
      </c>
      <c r="B115" s="3" t="s">
        <v>427</v>
      </c>
      <c r="C115" s="5" t="s">
        <v>1458</v>
      </c>
      <c r="D115" s="8" t="s">
        <v>776</v>
      </c>
      <c r="E115" s="3" t="s">
        <v>1023</v>
      </c>
      <c r="F115" s="3" t="s">
        <v>24</v>
      </c>
      <c r="G115" s="3" t="s">
        <v>12</v>
      </c>
      <c r="H115" s="3" t="s">
        <v>36</v>
      </c>
      <c r="I115" s="3" t="s">
        <v>40</v>
      </c>
      <c r="J115" s="3" t="s">
        <v>776</v>
      </c>
      <c r="K115" s="3" t="s">
        <v>1022</v>
      </c>
      <c r="L115" s="3" t="s">
        <v>24</v>
      </c>
      <c r="M115" s="3" t="s">
        <v>12</v>
      </c>
      <c r="N115" s="3" t="s">
        <v>41</v>
      </c>
      <c r="O115" s="3"/>
      <c r="P115" s="3" t="s">
        <v>775</v>
      </c>
      <c r="Q115" s="3" t="s">
        <v>1020</v>
      </c>
      <c r="R115" s="7" t="s">
        <v>24</v>
      </c>
      <c r="S115" s="3" t="s">
        <v>1021</v>
      </c>
      <c r="T115" s="3" t="s">
        <v>93</v>
      </c>
      <c r="U115" s="3"/>
      <c r="V115" s="3" t="s">
        <v>774</v>
      </c>
      <c r="W115" s="3" t="s">
        <v>2089</v>
      </c>
      <c r="X115" s="3" t="s">
        <v>24</v>
      </c>
      <c r="Y115" s="3" t="s">
        <v>1021</v>
      </c>
      <c r="Z115" s="3" t="s">
        <v>2047</v>
      </c>
      <c r="AA115" s="5" t="s">
        <v>70</v>
      </c>
    </row>
    <row r="116" spans="1:27" s="4" customFormat="1" x14ac:dyDescent="0.25">
      <c r="A116" s="9" t="s">
        <v>186</v>
      </c>
      <c r="B116" s="3" t="s">
        <v>428</v>
      </c>
      <c r="C116" s="5" t="s">
        <v>1459</v>
      </c>
      <c r="D116" s="8" t="s">
        <v>777</v>
      </c>
      <c r="E116" s="3" t="s">
        <v>1024</v>
      </c>
      <c r="F116" s="3" t="s">
        <v>24</v>
      </c>
      <c r="G116" s="3" t="s">
        <v>12</v>
      </c>
      <c r="H116" s="3" t="s">
        <v>36</v>
      </c>
      <c r="I116" s="3" t="s">
        <v>40</v>
      </c>
      <c r="J116" s="3" t="s">
        <v>777</v>
      </c>
      <c r="K116" s="3" t="s">
        <v>1026</v>
      </c>
      <c r="L116" s="3" t="s">
        <v>24</v>
      </c>
      <c r="M116" s="3" t="s">
        <v>1027</v>
      </c>
      <c r="N116" s="3" t="s">
        <v>93</v>
      </c>
      <c r="O116" s="3"/>
      <c r="P116" s="3" t="s">
        <v>779</v>
      </c>
      <c r="Q116" s="3" t="s">
        <v>1025</v>
      </c>
      <c r="R116" s="3" t="s">
        <v>24</v>
      </c>
      <c r="S116" s="3" t="s">
        <v>12</v>
      </c>
      <c r="T116" s="3" t="s">
        <v>1251</v>
      </c>
      <c r="U116" s="3"/>
      <c r="V116" s="3" t="s">
        <v>778</v>
      </c>
      <c r="W116" s="3"/>
      <c r="X116" s="3"/>
      <c r="Y116" s="3"/>
      <c r="Z116" s="3"/>
      <c r="AA116" s="5"/>
    </row>
    <row r="117" spans="1:27" s="4" customFormat="1" x14ac:dyDescent="0.25">
      <c r="A117" s="9" t="s">
        <v>186</v>
      </c>
      <c r="B117" s="3" t="s">
        <v>429</v>
      </c>
      <c r="C117" s="5" t="s">
        <v>1460</v>
      </c>
      <c r="D117" s="8" t="s">
        <v>778</v>
      </c>
      <c r="E117" s="3" t="s">
        <v>1025</v>
      </c>
      <c r="F117" s="3" t="s">
        <v>24</v>
      </c>
      <c r="G117" s="3" t="s">
        <v>12</v>
      </c>
      <c r="H117" s="3" t="s">
        <v>1251</v>
      </c>
      <c r="I117" s="3"/>
      <c r="J117" s="3" t="s">
        <v>778</v>
      </c>
      <c r="K117" s="3" t="s">
        <v>1024</v>
      </c>
      <c r="L117" s="3" t="s">
        <v>24</v>
      </c>
      <c r="M117" s="3" t="s">
        <v>12</v>
      </c>
      <c r="N117" s="3" t="s">
        <v>36</v>
      </c>
      <c r="O117" s="3" t="s">
        <v>40</v>
      </c>
      <c r="P117" s="3" t="s">
        <v>777</v>
      </c>
      <c r="Q117" s="3" t="s">
        <v>1026</v>
      </c>
      <c r="R117" s="3" t="s">
        <v>24</v>
      </c>
      <c r="S117" s="3" t="s">
        <v>1027</v>
      </c>
      <c r="T117" s="3" t="s">
        <v>93</v>
      </c>
      <c r="U117" s="3"/>
      <c r="V117" s="3" t="s">
        <v>779</v>
      </c>
      <c r="W117" s="3"/>
      <c r="X117" s="3"/>
      <c r="Y117" s="3"/>
      <c r="Z117" s="3"/>
      <c r="AA117" s="5"/>
    </row>
    <row r="118" spans="1:27" s="4" customFormat="1" x14ac:dyDescent="0.25">
      <c r="A118" s="9" t="s">
        <v>186</v>
      </c>
      <c r="B118" s="3" t="s">
        <v>430</v>
      </c>
      <c r="C118" s="5" t="s">
        <v>1461</v>
      </c>
      <c r="D118" s="8" t="s">
        <v>779</v>
      </c>
      <c r="E118" s="3" t="s">
        <v>1026</v>
      </c>
      <c r="F118" s="3" t="s">
        <v>24</v>
      </c>
      <c r="G118" s="3" t="s">
        <v>1027</v>
      </c>
      <c r="H118" s="3" t="s">
        <v>93</v>
      </c>
      <c r="I118" s="3"/>
      <c r="J118" s="3" t="s">
        <v>779</v>
      </c>
      <c r="K118" s="3" t="s">
        <v>1025</v>
      </c>
      <c r="L118" s="3" t="s">
        <v>24</v>
      </c>
      <c r="M118" s="3" t="s">
        <v>12</v>
      </c>
      <c r="N118" s="3" t="s">
        <v>1251</v>
      </c>
      <c r="O118" s="3"/>
      <c r="P118" s="3" t="s">
        <v>778</v>
      </c>
      <c r="Q118" s="3" t="s">
        <v>1024</v>
      </c>
      <c r="R118" s="7" t="s">
        <v>24</v>
      </c>
      <c r="S118" s="3" t="s">
        <v>12</v>
      </c>
      <c r="T118" s="3" t="s">
        <v>36</v>
      </c>
      <c r="U118" s="3" t="s">
        <v>40</v>
      </c>
      <c r="V118" s="3" t="s">
        <v>777</v>
      </c>
      <c r="W118" s="3"/>
      <c r="X118" s="3"/>
      <c r="Y118" s="3"/>
      <c r="Z118" s="3"/>
      <c r="AA118" s="5"/>
    </row>
    <row r="119" spans="1:27" s="4" customFormat="1" x14ac:dyDescent="0.25">
      <c r="A119" s="9" t="s">
        <v>186</v>
      </c>
      <c r="B119" s="3" t="s">
        <v>431</v>
      </c>
      <c r="C119" s="5" t="s">
        <v>1462</v>
      </c>
      <c r="D119" s="8" t="s">
        <v>135</v>
      </c>
      <c r="E119" s="3" t="s">
        <v>1028</v>
      </c>
      <c r="F119" s="3" t="s">
        <v>24</v>
      </c>
      <c r="G119" s="3" t="s">
        <v>12</v>
      </c>
      <c r="H119" s="3" t="s">
        <v>36</v>
      </c>
      <c r="I119" s="3" t="s">
        <v>46</v>
      </c>
      <c r="J119" s="3" t="s">
        <v>135</v>
      </c>
      <c r="K119" s="3" t="s">
        <v>1029</v>
      </c>
      <c r="L119" s="3" t="s">
        <v>24</v>
      </c>
      <c r="M119" s="61" t="s">
        <v>12</v>
      </c>
      <c r="N119" s="3" t="s">
        <v>41</v>
      </c>
      <c r="O119" s="3"/>
      <c r="P119" s="3" t="s">
        <v>781</v>
      </c>
      <c r="Q119" s="3" t="s">
        <v>1665</v>
      </c>
      <c r="R119" s="7" t="s">
        <v>24</v>
      </c>
      <c r="S119" s="3" t="s">
        <v>13</v>
      </c>
      <c r="T119" s="3" t="s">
        <v>49</v>
      </c>
      <c r="U119" s="3"/>
      <c r="V119" s="3" t="s">
        <v>780</v>
      </c>
      <c r="W119" s="3"/>
      <c r="X119" s="3"/>
      <c r="Y119" s="3"/>
      <c r="Z119" s="3"/>
      <c r="AA119" s="5"/>
    </row>
    <row r="120" spans="1:27" s="4" customFormat="1" x14ac:dyDescent="0.25">
      <c r="A120" s="9" t="s">
        <v>186</v>
      </c>
      <c r="B120" s="3" t="s">
        <v>432</v>
      </c>
      <c r="C120" s="5" t="s">
        <v>1463</v>
      </c>
      <c r="D120" s="8" t="s">
        <v>780</v>
      </c>
      <c r="E120" s="3" t="s">
        <v>1665</v>
      </c>
      <c r="F120" s="3" t="s">
        <v>24</v>
      </c>
      <c r="G120" s="7" t="s">
        <v>13</v>
      </c>
      <c r="H120" s="3" t="s">
        <v>49</v>
      </c>
      <c r="I120" s="3"/>
      <c r="J120" s="3" t="s">
        <v>780</v>
      </c>
      <c r="K120" s="3" t="s">
        <v>1028</v>
      </c>
      <c r="L120" s="3" t="s">
        <v>24</v>
      </c>
      <c r="M120" s="3" t="s">
        <v>12</v>
      </c>
      <c r="N120" s="3" t="s">
        <v>36</v>
      </c>
      <c r="O120" s="3" t="s">
        <v>46</v>
      </c>
      <c r="P120" s="3" t="s">
        <v>135</v>
      </c>
      <c r="Q120" s="3" t="s">
        <v>1029</v>
      </c>
      <c r="R120" s="3" t="s">
        <v>24</v>
      </c>
      <c r="S120" s="61" t="s">
        <v>12</v>
      </c>
      <c r="T120" s="3" t="s">
        <v>41</v>
      </c>
      <c r="U120" s="3"/>
      <c r="V120" s="3" t="s">
        <v>781</v>
      </c>
      <c r="W120" s="3"/>
      <c r="X120" s="3"/>
      <c r="Y120" s="3"/>
      <c r="Z120" s="3"/>
      <c r="AA120" s="5"/>
    </row>
    <row r="121" spans="1:27" s="4" customFormat="1" x14ac:dyDescent="0.25">
      <c r="A121" s="9" t="s">
        <v>186</v>
      </c>
      <c r="B121" s="3" t="s">
        <v>433</v>
      </c>
      <c r="C121" s="5" t="s">
        <v>1464</v>
      </c>
      <c r="D121" s="8" t="s">
        <v>781</v>
      </c>
      <c r="E121" s="3" t="s">
        <v>1029</v>
      </c>
      <c r="F121" s="3" t="s">
        <v>24</v>
      </c>
      <c r="G121" s="61" t="s">
        <v>12</v>
      </c>
      <c r="H121" s="3" t="s">
        <v>41</v>
      </c>
      <c r="I121" s="3"/>
      <c r="J121" s="3" t="s">
        <v>781</v>
      </c>
      <c r="K121" s="3" t="s">
        <v>1665</v>
      </c>
      <c r="L121" s="3" t="s">
        <v>24</v>
      </c>
      <c r="M121" s="3" t="s">
        <v>13</v>
      </c>
      <c r="N121" s="3" t="s">
        <v>49</v>
      </c>
      <c r="O121" s="3"/>
      <c r="P121" s="3" t="s">
        <v>780</v>
      </c>
      <c r="Q121" s="3" t="s">
        <v>1028</v>
      </c>
      <c r="R121" s="3" t="s">
        <v>24</v>
      </c>
      <c r="S121" s="3" t="s">
        <v>12</v>
      </c>
      <c r="T121" s="3" t="s">
        <v>36</v>
      </c>
      <c r="U121" s="3" t="s">
        <v>46</v>
      </c>
      <c r="V121" s="3" t="s">
        <v>135</v>
      </c>
      <c r="W121" s="3"/>
      <c r="X121" s="3"/>
      <c r="Y121" s="3"/>
      <c r="Z121" s="3"/>
      <c r="AA121" s="5"/>
    </row>
    <row r="122" spans="1:27" s="4" customFormat="1" x14ac:dyDescent="0.25">
      <c r="A122" s="9" t="s">
        <v>186</v>
      </c>
      <c r="B122" s="3" t="s">
        <v>434</v>
      </c>
      <c r="C122" s="5" t="s">
        <v>1465</v>
      </c>
      <c r="D122" s="8" t="s">
        <v>782</v>
      </c>
      <c r="E122" s="3" t="s">
        <v>1030</v>
      </c>
      <c r="F122" s="3" t="s">
        <v>24</v>
      </c>
      <c r="G122" s="3" t="s">
        <v>1677</v>
      </c>
      <c r="H122" s="3" t="s">
        <v>33</v>
      </c>
      <c r="I122" s="3"/>
      <c r="J122" s="3" t="s">
        <v>782</v>
      </c>
      <c r="K122" s="3" t="s">
        <v>1032</v>
      </c>
      <c r="L122" s="3" t="s">
        <v>24</v>
      </c>
      <c r="M122" s="3" t="s">
        <v>1033</v>
      </c>
      <c r="N122" s="3" t="s">
        <v>47</v>
      </c>
      <c r="O122" s="3"/>
      <c r="P122" s="3" t="s">
        <v>783</v>
      </c>
      <c r="Q122" s="3" t="s">
        <v>1031</v>
      </c>
      <c r="R122" s="3" t="s">
        <v>24</v>
      </c>
      <c r="S122" s="3" t="s">
        <v>12</v>
      </c>
      <c r="T122" s="3" t="s">
        <v>1251</v>
      </c>
      <c r="U122" s="3"/>
      <c r="V122" s="3" t="s">
        <v>778</v>
      </c>
      <c r="W122" s="3"/>
      <c r="X122" s="3"/>
      <c r="Y122" s="3"/>
      <c r="Z122" s="3"/>
      <c r="AA122" s="5"/>
    </row>
    <row r="123" spans="1:27" s="4" customFormat="1" x14ac:dyDescent="0.25">
      <c r="A123" s="9" t="s">
        <v>186</v>
      </c>
      <c r="B123" s="3" t="s">
        <v>435</v>
      </c>
      <c r="C123" s="5" t="s">
        <v>1466</v>
      </c>
      <c r="D123" s="8" t="s">
        <v>778</v>
      </c>
      <c r="E123" s="3" t="s">
        <v>1031</v>
      </c>
      <c r="F123" s="3" t="s">
        <v>24</v>
      </c>
      <c r="G123" s="3" t="s">
        <v>12</v>
      </c>
      <c r="H123" s="3" t="s">
        <v>1251</v>
      </c>
      <c r="I123" s="3"/>
      <c r="J123" s="3" t="s">
        <v>778</v>
      </c>
      <c r="K123" s="3" t="s">
        <v>1030</v>
      </c>
      <c r="L123" s="3" t="s">
        <v>24</v>
      </c>
      <c r="M123" s="3" t="s">
        <v>1677</v>
      </c>
      <c r="N123" s="3" t="s">
        <v>33</v>
      </c>
      <c r="O123" s="3"/>
      <c r="P123" s="3" t="s">
        <v>782</v>
      </c>
      <c r="Q123" s="3" t="s">
        <v>1032</v>
      </c>
      <c r="R123" s="3" t="s">
        <v>24</v>
      </c>
      <c r="S123" s="3" t="s">
        <v>1033</v>
      </c>
      <c r="T123" s="3" t="s">
        <v>47</v>
      </c>
      <c r="U123" s="3"/>
      <c r="V123" s="3" t="s">
        <v>783</v>
      </c>
      <c r="W123" s="3"/>
      <c r="X123" s="3"/>
      <c r="Y123" s="3"/>
      <c r="Z123" s="3"/>
      <c r="AA123" s="5"/>
    </row>
    <row r="124" spans="1:27" s="4" customFormat="1" x14ac:dyDescent="0.25">
      <c r="A124" s="9" t="s">
        <v>186</v>
      </c>
      <c r="B124" s="3" t="s">
        <v>436</v>
      </c>
      <c r="C124" s="5" t="s">
        <v>1467</v>
      </c>
      <c r="D124" s="8" t="s">
        <v>783</v>
      </c>
      <c r="E124" s="3" t="s">
        <v>1032</v>
      </c>
      <c r="F124" s="3" t="s">
        <v>24</v>
      </c>
      <c r="G124" s="3" t="s">
        <v>1033</v>
      </c>
      <c r="H124" s="3" t="s">
        <v>47</v>
      </c>
      <c r="I124" s="3"/>
      <c r="J124" s="3" t="s">
        <v>783</v>
      </c>
      <c r="K124" s="3" t="s">
        <v>1031</v>
      </c>
      <c r="L124" s="3" t="s">
        <v>24</v>
      </c>
      <c r="M124" s="3" t="s">
        <v>12</v>
      </c>
      <c r="N124" s="3" t="s">
        <v>1251</v>
      </c>
      <c r="O124" s="3"/>
      <c r="P124" s="3" t="s">
        <v>778</v>
      </c>
      <c r="Q124" s="3" t="s">
        <v>1030</v>
      </c>
      <c r="R124" s="3" t="s">
        <v>24</v>
      </c>
      <c r="S124" s="3" t="s">
        <v>1677</v>
      </c>
      <c r="T124" s="3" t="s">
        <v>33</v>
      </c>
      <c r="U124" s="3"/>
      <c r="V124" s="3" t="s">
        <v>782</v>
      </c>
      <c r="W124" s="3"/>
      <c r="X124" s="3"/>
      <c r="Y124" s="3"/>
      <c r="Z124" s="3"/>
      <c r="AA124" s="5"/>
    </row>
    <row r="125" spans="1:27" s="4" customFormat="1" x14ac:dyDescent="0.25">
      <c r="A125" s="9" t="s">
        <v>186</v>
      </c>
      <c r="B125" s="3" t="s">
        <v>437</v>
      </c>
      <c r="C125" s="5" t="s">
        <v>1468</v>
      </c>
      <c r="D125" s="8" t="s">
        <v>784</v>
      </c>
      <c r="E125" s="3" t="s">
        <v>1034</v>
      </c>
      <c r="F125" s="3" t="s">
        <v>24</v>
      </c>
      <c r="G125" s="3" t="s">
        <v>12</v>
      </c>
      <c r="H125" s="3" t="s">
        <v>36</v>
      </c>
      <c r="I125" s="3" t="s">
        <v>52</v>
      </c>
      <c r="J125" s="3" t="s">
        <v>784</v>
      </c>
      <c r="K125" s="3" t="s">
        <v>1037</v>
      </c>
      <c r="L125" s="3" t="s">
        <v>24</v>
      </c>
      <c r="M125" s="3" t="s">
        <v>1677</v>
      </c>
      <c r="N125" s="3" t="s">
        <v>33</v>
      </c>
      <c r="O125" s="3"/>
      <c r="P125" s="3" t="s">
        <v>782</v>
      </c>
      <c r="Q125" s="3" t="s">
        <v>1035</v>
      </c>
      <c r="R125" s="3" t="s">
        <v>24</v>
      </c>
      <c r="S125" s="3" t="s">
        <v>1036</v>
      </c>
      <c r="T125" s="3" t="s">
        <v>93</v>
      </c>
      <c r="U125" s="3"/>
      <c r="V125" s="3" t="s">
        <v>785</v>
      </c>
      <c r="W125" s="3"/>
      <c r="X125" s="3"/>
      <c r="Y125" s="3"/>
      <c r="Z125" s="3"/>
      <c r="AA125" s="5"/>
    </row>
    <row r="126" spans="1:27" s="4" customFormat="1" x14ac:dyDescent="0.25">
      <c r="A126" s="9" t="s">
        <v>186</v>
      </c>
      <c r="B126" s="3" t="s">
        <v>438</v>
      </c>
      <c r="C126" s="5" t="s">
        <v>1469</v>
      </c>
      <c r="D126" s="8" t="s">
        <v>785</v>
      </c>
      <c r="E126" s="3" t="s">
        <v>1035</v>
      </c>
      <c r="F126" s="3" t="s">
        <v>24</v>
      </c>
      <c r="G126" s="3" t="s">
        <v>1036</v>
      </c>
      <c r="H126" s="3" t="s">
        <v>93</v>
      </c>
      <c r="I126" s="3"/>
      <c r="J126" s="3" t="s">
        <v>785</v>
      </c>
      <c r="K126" s="3" t="s">
        <v>1034</v>
      </c>
      <c r="L126" s="3" t="s">
        <v>24</v>
      </c>
      <c r="M126" s="3" t="s">
        <v>12</v>
      </c>
      <c r="N126" s="3" t="s">
        <v>36</v>
      </c>
      <c r="O126" s="3" t="s">
        <v>52</v>
      </c>
      <c r="P126" s="3" t="s">
        <v>784</v>
      </c>
      <c r="Q126" s="3" t="s">
        <v>1037</v>
      </c>
      <c r="R126" s="3" t="s">
        <v>24</v>
      </c>
      <c r="S126" s="3" t="s">
        <v>1677</v>
      </c>
      <c r="T126" s="3" t="s">
        <v>33</v>
      </c>
      <c r="U126" s="3"/>
      <c r="V126" s="3" t="s">
        <v>782</v>
      </c>
      <c r="W126" s="3"/>
      <c r="X126" s="3"/>
      <c r="Y126" s="3"/>
      <c r="Z126" s="3"/>
      <c r="AA126" s="5"/>
    </row>
    <row r="127" spans="1:27" s="4" customFormat="1" x14ac:dyDescent="0.25">
      <c r="A127" s="9" t="s">
        <v>186</v>
      </c>
      <c r="B127" s="3" t="s">
        <v>439</v>
      </c>
      <c r="C127" s="5" t="s">
        <v>1470</v>
      </c>
      <c r="D127" s="8" t="s">
        <v>782</v>
      </c>
      <c r="E127" s="3" t="s">
        <v>1037</v>
      </c>
      <c r="F127" s="3" t="s">
        <v>24</v>
      </c>
      <c r="G127" s="3" t="s">
        <v>1677</v>
      </c>
      <c r="H127" s="3" t="s">
        <v>33</v>
      </c>
      <c r="I127" s="3"/>
      <c r="J127" s="3" t="s">
        <v>782</v>
      </c>
      <c r="K127" s="3" t="s">
        <v>1035</v>
      </c>
      <c r="L127" s="3" t="s">
        <v>24</v>
      </c>
      <c r="M127" s="3" t="s">
        <v>1036</v>
      </c>
      <c r="N127" s="3" t="s">
        <v>93</v>
      </c>
      <c r="O127" s="3"/>
      <c r="P127" s="3" t="s">
        <v>785</v>
      </c>
      <c r="Q127" s="3" t="s">
        <v>1034</v>
      </c>
      <c r="R127" s="7" t="s">
        <v>24</v>
      </c>
      <c r="S127" s="3" t="s">
        <v>12</v>
      </c>
      <c r="T127" s="3" t="s">
        <v>36</v>
      </c>
      <c r="U127" s="3" t="s">
        <v>52</v>
      </c>
      <c r="V127" s="3" t="s">
        <v>784</v>
      </c>
      <c r="W127" s="3"/>
      <c r="X127" s="3"/>
      <c r="Y127" s="3"/>
      <c r="Z127" s="3"/>
      <c r="AA127" s="5"/>
    </row>
    <row r="128" spans="1:27" s="4" customFormat="1" x14ac:dyDescent="0.25">
      <c r="A128" s="9" t="s">
        <v>186</v>
      </c>
      <c r="B128" s="3" t="s">
        <v>440</v>
      </c>
      <c r="C128" s="5" t="s">
        <v>1471</v>
      </c>
      <c r="D128" s="8" t="s">
        <v>786</v>
      </c>
      <c r="E128" s="3" t="s">
        <v>1038</v>
      </c>
      <c r="F128" s="3" t="s">
        <v>24</v>
      </c>
      <c r="G128" s="3" t="s">
        <v>10</v>
      </c>
      <c r="H128" s="3" t="s">
        <v>36</v>
      </c>
      <c r="I128" s="3" t="s">
        <v>34</v>
      </c>
      <c r="J128" s="3" t="s">
        <v>786</v>
      </c>
      <c r="K128" s="3" t="s">
        <v>1040</v>
      </c>
      <c r="L128" s="3" t="s">
        <v>24</v>
      </c>
      <c r="M128" s="3" t="s">
        <v>1990</v>
      </c>
      <c r="N128" s="3" t="s">
        <v>93</v>
      </c>
      <c r="O128" s="3"/>
      <c r="P128" s="3" t="s">
        <v>788</v>
      </c>
      <c r="Q128" s="3" t="s">
        <v>1039</v>
      </c>
      <c r="R128" s="3" t="s">
        <v>24</v>
      </c>
      <c r="S128" s="3" t="s">
        <v>10</v>
      </c>
      <c r="T128" s="3" t="s">
        <v>33</v>
      </c>
      <c r="U128" s="3"/>
      <c r="V128" s="3" t="s">
        <v>787</v>
      </c>
      <c r="W128" s="3"/>
      <c r="X128" s="3"/>
      <c r="Y128" s="3"/>
      <c r="Z128" s="3"/>
      <c r="AA128" s="5"/>
    </row>
    <row r="129" spans="1:27" s="4" customFormat="1" x14ac:dyDescent="0.25">
      <c r="A129" s="9" t="s">
        <v>186</v>
      </c>
      <c r="B129" s="3" t="s">
        <v>441</v>
      </c>
      <c r="C129" s="5" t="s">
        <v>1472</v>
      </c>
      <c r="D129" s="8" t="s">
        <v>787</v>
      </c>
      <c r="E129" s="3" t="s">
        <v>1039</v>
      </c>
      <c r="F129" s="3" t="s">
        <v>24</v>
      </c>
      <c r="G129" s="3" t="s">
        <v>10</v>
      </c>
      <c r="H129" s="3" t="s">
        <v>33</v>
      </c>
      <c r="I129" s="3"/>
      <c r="J129" s="3" t="s">
        <v>787</v>
      </c>
      <c r="K129" s="3" t="s">
        <v>1038</v>
      </c>
      <c r="L129" s="3" t="s">
        <v>24</v>
      </c>
      <c r="M129" s="3" t="s">
        <v>10</v>
      </c>
      <c r="N129" s="3" t="s">
        <v>36</v>
      </c>
      <c r="O129" s="3" t="s">
        <v>34</v>
      </c>
      <c r="P129" s="3" t="s">
        <v>786</v>
      </c>
      <c r="Q129" s="3" t="s">
        <v>1040</v>
      </c>
      <c r="R129" s="3" t="s">
        <v>24</v>
      </c>
      <c r="S129" s="3" t="s">
        <v>1990</v>
      </c>
      <c r="T129" s="3" t="s">
        <v>93</v>
      </c>
      <c r="U129" s="3"/>
      <c r="V129" s="3" t="s">
        <v>788</v>
      </c>
      <c r="W129" s="3"/>
      <c r="X129" s="3"/>
      <c r="Y129" s="3"/>
      <c r="Z129" s="3"/>
      <c r="AA129" s="5"/>
    </row>
    <row r="130" spans="1:27" s="4" customFormat="1" x14ac:dyDescent="0.25">
      <c r="A130" s="9" t="s">
        <v>186</v>
      </c>
      <c r="B130" s="3" t="s">
        <v>442</v>
      </c>
      <c r="C130" s="5" t="s">
        <v>1473</v>
      </c>
      <c r="D130" s="8" t="s">
        <v>788</v>
      </c>
      <c r="E130" s="3" t="s">
        <v>1040</v>
      </c>
      <c r="F130" s="3" t="s">
        <v>24</v>
      </c>
      <c r="G130" s="3" t="s">
        <v>1990</v>
      </c>
      <c r="H130" s="3" t="s">
        <v>93</v>
      </c>
      <c r="I130" s="3"/>
      <c r="J130" s="3" t="s">
        <v>788</v>
      </c>
      <c r="K130" s="3" t="s">
        <v>1039</v>
      </c>
      <c r="L130" s="3" t="s">
        <v>24</v>
      </c>
      <c r="M130" s="3" t="s">
        <v>10</v>
      </c>
      <c r="N130" s="3" t="s">
        <v>33</v>
      </c>
      <c r="O130" s="3"/>
      <c r="P130" s="3" t="s">
        <v>787</v>
      </c>
      <c r="Q130" s="3" t="s">
        <v>1038</v>
      </c>
      <c r="R130" s="3" t="s">
        <v>24</v>
      </c>
      <c r="S130" s="3" t="s">
        <v>10</v>
      </c>
      <c r="T130" s="3" t="s">
        <v>36</v>
      </c>
      <c r="U130" s="3" t="s">
        <v>34</v>
      </c>
      <c r="V130" s="3" t="s">
        <v>786</v>
      </c>
      <c r="W130" s="3"/>
      <c r="X130" s="3"/>
      <c r="Y130" s="3"/>
      <c r="Z130" s="3"/>
      <c r="AA130" s="5"/>
    </row>
    <row r="131" spans="1:27" s="4" customFormat="1" x14ac:dyDescent="0.25">
      <c r="A131" s="9" t="s">
        <v>186</v>
      </c>
      <c r="B131" s="3" t="s">
        <v>443</v>
      </c>
      <c r="C131" s="5" t="s">
        <v>1269</v>
      </c>
      <c r="D131" s="8" t="s">
        <v>264</v>
      </c>
      <c r="E131" s="3" t="s">
        <v>271</v>
      </c>
      <c r="F131" s="3" t="s">
        <v>23</v>
      </c>
      <c r="G131" s="3" t="s">
        <v>15</v>
      </c>
      <c r="H131" s="3" t="s">
        <v>59</v>
      </c>
      <c r="I131" s="3" t="s">
        <v>52</v>
      </c>
      <c r="J131" s="3" t="s">
        <v>264</v>
      </c>
      <c r="K131" s="3" t="s">
        <v>273</v>
      </c>
      <c r="L131" s="3" t="s">
        <v>23</v>
      </c>
      <c r="M131" s="3" t="s">
        <v>1305</v>
      </c>
      <c r="N131" s="3" t="s">
        <v>93</v>
      </c>
      <c r="O131" s="3"/>
      <c r="P131" s="3" t="s">
        <v>238</v>
      </c>
      <c r="Q131" s="3" t="s">
        <v>272</v>
      </c>
      <c r="R131" s="3" t="s">
        <v>23</v>
      </c>
      <c r="S131" s="3" t="s">
        <v>16</v>
      </c>
      <c r="T131" s="3" t="s">
        <v>36</v>
      </c>
      <c r="U131" s="3"/>
      <c r="V131" s="3" t="s">
        <v>237</v>
      </c>
      <c r="W131" s="3"/>
      <c r="X131" s="3"/>
      <c r="Y131" s="3"/>
      <c r="Z131" s="3"/>
      <c r="AA131" s="5"/>
    </row>
    <row r="132" spans="1:27" s="4" customFormat="1" x14ac:dyDescent="0.25">
      <c r="A132" s="9" t="s">
        <v>186</v>
      </c>
      <c r="B132" s="3" t="s">
        <v>444</v>
      </c>
      <c r="C132" s="5" t="s">
        <v>1270</v>
      </c>
      <c r="D132" s="8" t="s">
        <v>237</v>
      </c>
      <c r="E132" s="3" t="s">
        <v>272</v>
      </c>
      <c r="F132" s="3" t="s">
        <v>23</v>
      </c>
      <c r="G132" s="3" t="s">
        <v>16</v>
      </c>
      <c r="H132" s="3" t="s">
        <v>36</v>
      </c>
      <c r="I132" s="3"/>
      <c r="J132" s="3" t="s">
        <v>237</v>
      </c>
      <c r="K132" s="3" t="s">
        <v>271</v>
      </c>
      <c r="L132" s="3" t="s">
        <v>23</v>
      </c>
      <c r="M132" s="3" t="s">
        <v>15</v>
      </c>
      <c r="N132" s="3" t="s">
        <v>59</v>
      </c>
      <c r="O132" s="3" t="s">
        <v>52</v>
      </c>
      <c r="P132" s="3" t="s">
        <v>264</v>
      </c>
      <c r="Q132" s="3" t="s">
        <v>273</v>
      </c>
      <c r="R132" s="3" t="s">
        <v>23</v>
      </c>
      <c r="S132" s="3" t="s">
        <v>1305</v>
      </c>
      <c r="T132" s="3" t="s">
        <v>93</v>
      </c>
      <c r="U132" s="3"/>
      <c r="V132" s="3" t="s">
        <v>238</v>
      </c>
      <c r="W132" s="3"/>
      <c r="X132" s="3"/>
      <c r="Y132" s="3"/>
      <c r="Z132" s="3"/>
      <c r="AA132" s="5"/>
    </row>
    <row r="133" spans="1:27" s="4" customFormat="1" x14ac:dyDescent="0.25">
      <c r="A133" s="9" t="s">
        <v>186</v>
      </c>
      <c r="B133" s="3" t="s">
        <v>445</v>
      </c>
      <c r="C133" s="5" t="s">
        <v>1271</v>
      </c>
      <c r="D133" s="8" t="s">
        <v>238</v>
      </c>
      <c r="E133" s="3" t="s">
        <v>273</v>
      </c>
      <c r="F133" s="3" t="s">
        <v>23</v>
      </c>
      <c r="G133" s="3" t="s">
        <v>1305</v>
      </c>
      <c r="H133" s="3" t="s">
        <v>93</v>
      </c>
      <c r="I133" s="3"/>
      <c r="J133" s="3" t="s">
        <v>238</v>
      </c>
      <c r="K133" s="3" t="s">
        <v>272</v>
      </c>
      <c r="L133" s="3" t="s">
        <v>23</v>
      </c>
      <c r="M133" s="3" t="s">
        <v>16</v>
      </c>
      <c r="N133" s="3" t="s">
        <v>36</v>
      </c>
      <c r="O133" s="3"/>
      <c r="P133" s="3" t="s">
        <v>237</v>
      </c>
      <c r="Q133" s="3" t="s">
        <v>271</v>
      </c>
      <c r="R133" s="3" t="s">
        <v>23</v>
      </c>
      <c r="S133" s="3" t="s">
        <v>15</v>
      </c>
      <c r="T133" s="3" t="s">
        <v>59</v>
      </c>
      <c r="U133" s="3" t="s">
        <v>52</v>
      </c>
      <c r="V133" s="3" t="s">
        <v>264</v>
      </c>
      <c r="W133" s="3"/>
      <c r="X133" s="3"/>
      <c r="Y133" s="3"/>
      <c r="Z133" s="3"/>
      <c r="AA133" s="5"/>
    </row>
    <row r="134" spans="1:27" s="4" customFormat="1" x14ac:dyDescent="0.25">
      <c r="A134" s="9" t="s">
        <v>2125</v>
      </c>
      <c r="B134" s="3" t="s">
        <v>446</v>
      </c>
      <c r="C134" s="5" t="s">
        <v>1474</v>
      </c>
      <c r="D134" s="8" t="s">
        <v>789</v>
      </c>
      <c r="E134" s="3" t="s">
        <v>1041</v>
      </c>
      <c r="F134" s="3" t="s">
        <v>24</v>
      </c>
      <c r="G134" s="3" t="s">
        <v>10</v>
      </c>
      <c r="H134" s="3" t="s">
        <v>36</v>
      </c>
      <c r="I134" s="3" t="s">
        <v>63</v>
      </c>
      <c r="J134" s="3" t="s">
        <v>789</v>
      </c>
      <c r="K134" s="3" t="s">
        <v>1043</v>
      </c>
      <c r="L134" s="3" t="s">
        <v>24</v>
      </c>
      <c r="M134" s="3" t="s">
        <v>1044</v>
      </c>
      <c r="N134" s="3" t="s">
        <v>93</v>
      </c>
      <c r="O134" s="3"/>
      <c r="P134" s="3" t="s">
        <v>790</v>
      </c>
      <c r="Q134" s="3" t="s">
        <v>1042</v>
      </c>
      <c r="R134" s="3" t="s">
        <v>24</v>
      </c>
      <c r="S134" s="3" t="s">
        <v>10</v>
      </c>
      <c r="T134" s="3" t="s">
        <v>33</v>
      </c>
      <c r="U134" s="3"/>
      <c r="V134" s="3" t="s">
        <v>787</v>
      </c>
      <c r="W134" s="3" t="s">
        <v>2089</v>
      </c>
      <c r="X134" s="3" t="s">
        <v>24</v>
      </c>
      <c r="Y134" s="3" t="s">
        <v>1044</v>
      </c>
      <c r="Z134" s="3" t="s">
        <v>2047</v>
      </c>
      <c r="AA134" s="5" t="s">
        <v>70</v>
      </c>
    </row>
    <row r="135" spans="1:27" s="4" customFormat="1" x14ac:dyDescent="0.25">
      <c r="A135" s="9" t="s">
        <v>2125</v>
      </c>
      <c r="B135" s="3" t="s">
        <v>447</v>
      </c>
      <c r="C135" s="5" t="s">
        <v>1475</v>
      </c>
      <c r="D135" s="8" t="s">
        <v>787</v>
      </c>
      <c r="E135" s="3" t="s">
        <v>1042</v>
      </c>
      <c r="F135" s="3" t="s">
        <v>24</v>
      </c>
      <c r="G135" s="3" t="s">
        <v>10</v>
      </c>
      <c r="H135" s="3" t="s">
        <v>33</v>
      </c>
      <c r="I135" s="3"/>
      <c r="J135" s="3" t="s">
        <v>787</v>
      </c>
      <c r="K135" s="3" t="s">
        <v>1041</v>
      </c>
      <c r="L135" s="3" t="s">
        <v>24</v>
      </c>
      <c r="M135" s="3" t="s">
        <v>10</v>
      </c>
      <c r="N135" s="3" t="s">
        <v>36</v>
      </c>
      <c r="O135" s="3" t="s">
        <v>63</v>
      </c>
      <c r="P135" s="3" t="s">
        <v>789</v>
      </c>
      <c r="Q135" s="3" t="s">
        <v>1043</v>
      </c>
      <c r="R135" s="3" t="s">
        <v>24</v>
      </c>
      <c r="S135" s="3" t="s">
        <v>1044</v>
      </c>
      <c r="T135" s="3" t="s">
        <v>93</v>
      </c>
      <c r="U135" s="3"/>
      <c r="V135" s="3" t="s">
        <v>790</v>
      </c>
      <c r="W135" s="3" t="s">
        <v>2089</v>
      </c>
      <c r="X135" s="3" t="s">
        <v>24</v>
      </c>
      <c r="Y135" s="3" t="s">
        <v>1044</v>
      </c>
      <c r="Z135" s="3" t="s">
        <v>2047</v>
      </c>
      <c r="AA135" s="5" t="s">
        <v>70</v>
      </c>
    </row>
    <row r="136" spans="1:27" s="4" customFormat="1" x14ac:dyDescent="0.25">
      <c r="A136" s="9" t="s">
        <v>2125</v>
      </c>
      <c r="B136" s="3" t="s">
        <v>448</v>
      </c>
      <c r="C136" s="5" t="s">
        <v>1476</v>
      </c>
      <c r="D136" s="8" t="s">
        <v>790</v>
      </c>
      <c r="E136" s="3" t="s">
        <v>1043</v>
      </c>
      <c r="F136" s="3" t="s">
        <v>24</v>
      </c>
      <c r="G136" s="3" t="s">
        <v>1044</v>
      </c>
      <c r="H136" s="3" t="s">
        <v>93</v>
      </c>
      <c r="I136" s="3"/>
      <c r="J136" s="3" t="s">
        <v>790</v>
      </c>
      <c r="K136" s="3" t="s">
        <v>1042</v>
      </c>
      <c r="L136" s="3" t="s">
        <v>24</v>
      </c>
      <c r="M136" s="3" t="s">
        <v>10</v>
      </c>
      <c r="N136" s="3" t="s">
        <v>33</v>
      </c>
      <c r="O136" s="3"/>
      <c r="P136" s="3" t="s">
        <v>787</v>
      </c>
      <c r="Q136" s="3" t="s">
        <v>1041</v>
      </c>
      <c r="R136" s="3" t="s">
        <v>24</v>
      </c>
      <c r="S136" s="3" t="s">
        <v>10</v>
      </c>
      <c r="T136" s="3" t="s">
        <v>36</v>
      </c>
      <c r="U136" s="3" t="s">
        <v>63</v>
      </c>
      <c r="V136" s="3" t="s">
        <v>789</v>
      </c>
      <c r="W136" s="3" t="s">
        <v>2089</v>
      </c>
      <c r="X136" s="3" t="s">
        <v>24</v>
      </c>
      <c r="Y136" s="3" t="s">
        <v>1044</v>
      </c>
      <c r="Z136" s="3" t="s">
        <v>2047</v>
      </c>
      <c r="AA136" s="5" t="s">
        <v>70</v>
      </c>
    </row>
    <row r="137" spans="1:27" s="4" customFormat="1" x14ac:dyDescent="0.25">
      <c r="A137" s="9" t="s">
        <v>186</v>
      </c>
      <c r="B137" s="3" t="s">
        <v>449</v>
      </c>
      <c r="C137" s="5" t="s">
        <v>1477</v>
      </c>
      <c r="D137" s="8" t="s">
        <v>791</v>
      </c>
      <c r="E137" s="3" t="s">
        <v>1045</v>
      </c>
      <c r="F137" s="3" t="s">
        <v>24</v>
      </c>
      <c r="G137" s="3" t="s">
        <v>10</v>
      </c>
      <c r="H137" s="3" t="s">
        <v>36</v>
      </c>
      <c r="I137" s="3" t="s">
        <v>65</v>
      </c>
      <c r="J137" s="3" t="s">
        <v>791</v>
      </c>
      <c r="K137" s="3" t="s">
        <v>1047</v>
      </c>
      <c r="L137" s="3" t="s">
        <v>24</v>
      </c>
      <c r="M137" s="3" t="s">
        <v>10</v>
      </c>
      <c r="N137" s="3" t="s">
        <v>44</v>
      </c>
      <c r="O137" s="3"/>
      <c r="P137" s="3" t="s">
        <v>792</v>
      </c>
      <c r="Q137" s="3" t="s">
        <v>1046</v>
      </c>
      <c r="R137" s="3" t="s">
        <v>24</v>
      </c>
      <c r="S137" s="3" t="s">
        <v>10</v>
      </c>
      <c r="T137" s="3" t="s">
        <v>33</v>
      </c>
      <c r="U137" s="3"/>
      <c r="V137" s="3" t="s">
        <v>787</v>
      </c>
      <c r="W137" s="3"/>
      <c r="X137" s="3"/>
      <c r="Y137" s="3"/>
      <c r="Z137" s="3"/>
      <c r="AA137" s="5"/>
    </row>
    <row r="138" spans="1:27" s="4" customFormat="1" x14ac:dyDescent="0.25">
      <c r="A138" s="9" t="s">
        <v>186</v>
      </c>
      <c r="B138" s="3" t="s">
        <v>450</v>
      </c>
      <c r="C138" s="5" t="s">
        <v>1478</v>
      </c>
      <c r="D138" s="8" t="s">
        <v>787</v>
      </c>
      <c r="E138" s="3" t="s">
        <v>1046</v>
      </c>
      <c r="F138" s="3" t="s">
        <v>24</v>
      </c>
      <c r="G138" s="3" t="s">
        <v>10</v>
      </c>
      <c r="H138" s="3" t="s">
        <v>33</v>
      </c>
      <c r="I138" s="3"/>
      <c r="J138" s="3" t="s">
        <v>787</v>
      </c>
      <c r="K138" s="3" t="s">
        <v>1045</v>
      </c>
      <c r="L138" s="3" t="s">
        <v>24</v>
      </c>
      <c r="M138" s="3" t="s">
        <v>10</v>
      </c>
      <c r="N138" s="3" t="s">
        <v>36</v>
      </c>
      <c r="O138" s="3" t="s">
        <v>65</v>
      </c>
      <c r="P138" s="3" t="s">
        <v>791</v>
      </c>
      <c r="Q138" s="3" t="s">
        <v>1047</v>
      </c>
      <c r="R138" s="3" t="s">
        <v>24</v>
      </c>
      <c r="S138" s="3" t="s">
        <v>10</v>
      </c>
      <c r="T138" s="3" t="s">
        <v>44</v>
      </c>
      <c r="U138" s="3"/>
      <c r="V138" s="3" t="s">
        <v>792</v>
      </c>
      <c r="W138" s="3"/>
      <c r="X138" s="3"/>
      <c r="Y138" s="3"/>
      <c r="Z138" s="3"/>
      <c r="AA138" s="5"/>
    </row>
    <row r="139" spans="1:27" s="4" customFormat="1" x14ac:dyDescent="0.25">
      <c r="A139" s="9" t="s">
        <v>186</v>
      </c>
      <c r="B139" s="3" t="s">
        <v>451</v>
      </c>
      <c r="C139" s="5" t="s">
        <v>1479</v>
      </c>
      <c r="D139" s="8" t="s">
        <v>792</v>
      </c>
      <c r="E139" s="3" t="s">
        <v>1047</v>
      </c>
      <c r="F139" s="3" t="s">
        <v>24</v>
      </c>
      <c r="G139" s="3" t="s">
        <v>10</v>
      </c>
      <c r="H139" s="3" t="s">
        <v>44</v>
      </c>
      <c r="I139" s="3"/>
      <c r="J139" s="3" t="s">
        <v>792</v>
      </c>
      <c r="K139" s="3" t="s">
        <v>1046</v>
      </c>
      <c r="L139" s="3" t="s">
        <v>24</v>
      </c>
      <c r="M139" s="3" t="s">
        <v>10</v>
      </c>
      <c r="N139" s="3" t="s">
        <v>33</v>
      </c>
      <c r="O139" s="3"/>
      <c r="P139" s="3" t="s">
        <v>787</v>
      </c>
      <c r="Q139" s="3" t="s">
        <v>1045</v>
      </c>
      <c r="R139" s="3" t="s">
        <v>24</v>
      </c>
      <c r="S139" s="3" t="s">
        <v>10</v>
      </c>
      <c r="T139" s="3" t="s">
        <v>36</v>
      </c>
      <c r="U139" s="3" t="s">
        <v>65</v>
      </c>
      <c r="V139" s="3" t="s">
        <v>791</v>
      </c>
      <c r="W139" s="3"/>
      <c r="X139" s="3"/>
      <c r="Y139" s="3"/>
      <c r="Z139" s="3"/>
      <c r="AA139" s="5"/>
    </row>
    <row r="140" spans="1:27" s="4" customFormat="1" x14ac:dyDescent="0.25">
      <c r="A140" s="9" t="s">
        <v>186</v>
      </c>
      <c r="B140" s="3" t="s">
        <v>452</v>
      </c>
      <c r="C140" s="5" t="s">
        <v>1480</v>
      </c>
      <c r="D140" s="8" t="s">
        <v>139</v>
      </c>
      <c r="E140" s="3" t="s">
        <v>1048</v>
      </c>
      <c r="F140" s="3" t="s">
        <v>24</v>
      </c>
      <c r="G140" s="3" t="s">
        <v>10</v>
      </c>
      <c r="H140" s="3" t="s">
        <v>36</v>
      </c>
      <c r="I140" s="3" t="s">
        <v>63</v>
      </c>
      <c r="J140" s="3" t="s">
        <v>139</v>
      </c>
      <c r="K140" s="3" t="s">
        <v>1050</v>
      </c>
      <c r="L140" s="3" t="s">
        <v>24</v>
      </c>
      <c r="M140" s="3" t="s">
        <v>10</v>
      </c>
      <c r="N140" s="3" t="s">
        <v>46</v>
      </c>
      <c r="O140" s="3"/>
      <c r="P140" s="3" t="s">
        <v>793</v>
      </c>
      <c r="Q140" s="3" t="s">
        <v>1049</v>
      </c>
      <c r="R140" s="7" t="s">
        <v>24</v>
      </c>
      <c r="S140" s="3" t="s">
        <v>10</v>
      </c>
      <c r="T140" s="3" t="s">
        <v>33</v>
      </c>
      <c r="U140" s="3"/>
      <c r="V140" s="3" t="s">
        <v>787</v>
      </c>
      <c r="W140" s="3"/>
      <c r="X140" s="3"/>
      <c r="Y140" s="3"/>
      <c r="Z140" s="3"/>
      <c r="AA140" s="5"/>
    </row>
    <row r="141" spans="1:27" s="4" customFormat="1" x14ac:dyDescent="0.25">
      <c r="A141" s="9" t="s">
        <v>186</v>
      </c>
      <c r="B141" s="3" t="s">
        <v>453</v>
      </c>
      <c r="C141" s="5" t="s">
        <v>1481</v>
      </c>
      <c r="D141" s="8" t="s">
        <v>787</v>
      </c>
      <c r="E141" s="3" t="s">
        <v>1049</v>
      </c>
      <c r="F141" s="3" t="s">
        <v>24</v>
      </c>
      <c r="G141" s="3" t="s">
        <v>10</v>
      </c>
      <c r="H141" s="3" t="s">
        <v>33</v>
      </c>
      <c r="I141" s="3"/>
      <c r="J141" s="3" t="s">
        <v>787</v>
      </c>
      <c r="K141" s="3" t="s">
        <v>1048</v>
      </c>
      <c r="L141" s="3" t="s">
        <v>24</v>
      </c>
      <c r="M141" s="3" t="s">
        <v>10</v>
      </c>
      <c r="N141" s="3" t="s">
        <v>36</v>
      </c>
      <c r="O141" s="3" t="s">
        <v>63</v>
      </c>
      <c r="P141" s="3" t="s">
        <v>139</v>
      </c>
      <c r="Q141" s="3" t="s">
        <v>1050</v>
      </c>
      <c r="R141" s="3" t="s">
        <v>24</v>
      </c>
      <c r="S141" s="3" t="s">
        <v>10</v>
      </c>
      <c r="T141" s="3" t="s">
        <v>46</v>
      </c>
      <c r="U141" s="3"/>
      <c r="V141" s="3" t="s">
        <v>793</v>
      </c>
      <c r="W141" s="3"/>
      <c r="X141" s="3"/>
      <c r="Y141" s="3"/>
      <c r="Z141" s="3"/>
      <c r="AA141" s="5"/>
    </row>
    <row r="142" spans="1:27" s="4" customFormat="1" x14ac:dyDescent="0.25">
      <c r="A142" s="9" t="s">
        <v>186</v>
      </c>
      <c r="B142" s="3" t="s">
        <v>454</v>
      </c>
      <c r="C142" s="5" t="s">
        <v>1482</v>
      </c>
      <c r="D142" s="8" t="s">
        <v>793</v>
      </c>
      <c r="E142" s="3" t="s">
        <v>1050</v>
      </c>
      <c r="F142" s="3" t="s">
        <v>24</v>
      </c>
      <c r="G142" s="3" t="s">
        <v>10</v>
      </c>
      <c r="H142" s="3" t="s">
        <v>46</v>
      </c>
      <c r="I142" s="3"/>
      <c r="J142" s="3" t="s">
        <v>793</v>
      </c>
      <c r="K142" s="3" t="s">
        <v>1049</v>
      </c>
      <c r="L142" s="3" t="s">
        <v>24</v>
      </c>
      <c r="M142" s="3" t="s">
        <v>10</v>
      </c>
      <c r="N142" s="3" t="s">
        <v>33</v>
      </c>
      <c r="O142" s="3"/>
      <c r="P142" s="3" t="s">
        <v>787</v>
      </c>
      <c r="Q142" s="3" t="s">
        <v>1048</v>
      </c>
      <c r="R142" s="3" t="s">
        <v>24</v>
      </c>
      <c r="S142" s="3" t="s">
        <v>10</v>
      </c>
      <c r="T142" s="3" t="s">
        <v>36</v>
      </c>
      <c r="U142" s="3" t="s">
        <v>63</v>
      </c>
      <c r="V142" s="3" t="s">
        <v>139</v>
      </c>
      <c r="W142" s="3"/>
      <c r="X142" s="3"/>
      <c r="Y142" s="3"/>
      <c r="Z142" s="3"/>
      <c r="AA142" s="5"/>
    </row>
    <row r="143" spans="1:27" s="4" customFormat="1" x14ac:dyDescent="0.25">
      <c r="A143" s="9" t="s">
        <v>186</v>
      </c>
      <c r="B143" s="3" t="s">
        <v>455</v>
      </c>
      <c r="C143" s="5" t="s">
        <v>1483</v>
      </c>
      <c r="D143" s="8" t="s">
        <v>788</v>
      </c>
      <c r="E143" s="3" t="s">
        <v>1051</v>
      </c>
      <c r="F143" s="3" t="s">
        <v>24</v>
      </c>
      <c r="G143" s="3" t="s">
        <v>1990</v>
      </c>
      <c r="H143" s="3" t="s">
        <v>93</v>
      </c>
      <c r="I143" s="3"/>
      <c r="J143" s="3" t="s">
        <v>788</v>
      </c>
      <c r="K143" s="3" t="s">
        <v>1053</v>
      </c>
      <c r="L143" s="3" t="s">
        <v>24</v>
      </c>
      <c r="M143" s="3" t="s">
        <v>10</v>
      </c>
      <c r="N143" s="3" t="s">
        <v>39</v>
      </c>
      <c r="O143" s="3"/>
      <c r="P143" s="3" t="s">
        <v>99</v>
      </c>
      <c r="Q143" s="3" t="s">
        <v>1052</v>
      </c>
      <c r="R143" s="3" t="s">
        <v>24</v>
      </c>
      <c r="S143" s="3" t="s">
        <v>10</v>
      </c>
      <c r="T143" s="3" t="s">
        <v>53</v>
      </c>
      <c r="U143" s="3"/>
      <c r="V143" s="3" t="s">
        <v>794</v>
      </c>
      <c r="W143" s="3"/>
      <c r="X143" s="3"/>
      <c r="Y143" s="3"/>
      <c r="Z143" s="3"/>
      <c r="AA143" s="5"/>
    </row>
    <row r="144" spans="1:27" s="4" customFormat="1" x14ac:dyDescent="0.25">
      <c r="A144" s="9" t="s">
        <v>186</v>
      </c>
      <c r="B144" s="3" t="s">
        <v>456</v>
      </c>
      <c r="C144" s="5" t="s">
        <v>1484</v>
      </c>
      <c r="D144" s="8" t="s">
        <v>794</v>
      </c>
      <c r="E144" s="3" t="s">
        <v>1052</v>
      </c>
      <c r="F144" s="3" t="s">
        <v>24</v>
      </c>
      <c r="G144" s="3" t="s">
        <v>10</v>
      </c>
      <c r="H144" s="3" t="s">
        <v>53</v>
      </c>
      <c r="I144" s="3"/>
      <c r="J144" s="3" t="s">
        <v>794</v>
      </c>
      <c r="K144" s="3" t="s">
        <v>1051</v>
      </c>
      <c r="L144" s="3" t="s">
        <v>24</v>
      </c>
      <c r="M144" s="3" t="s">
        <v>1990</v>
      </c>
      <c r="N144" s="3" t="s">
        <v>93</v>
      </c>
      <c r="O144" s="3"/>
      <c r="P144" s="3" t="s">
        <v>788</v>
      </c>
      <c r="Q144" s="3" t="s">
        <v>1053</v>
      </c>
      <c r="R144" s="3" t="s">
        <v>24</v>
      </c>
      <c r="S144" s="3" t="s">
        <v>10</v>
      </c>
      <c r="T144" s="3" t="s">
        <v>39</v>
      </c>
      <c r="U144" s="3"/>
      <c r="V144" s="3" t="s">
        <v>99</v>
      </c>
      <c r="W144" s="3"/>
      <c r="X144" s="3"/>
      <c r="Y144" s="3"/>
      <c r="Z144" s="3"/>
      <c r="AA144" s="5"/>
    </row>
    <row r="145" spans="1:27" s="4" customFormat="1" x14ac:dyDescent="0.25">
      <c r="A145" s="9" t="s">
        <v>186</v>
      </c>
      <c r="B145" s="3" t="s">
        <v>457</v>
      </c>
      <c r="C145" s="5" t="s">
        <v>1485</v>
      </c>
      <c r="D145" s="8" t="s">
        <v>99</v>
      </c>
      <c r="E145" s="3" t="s">
        <v>1053</v>
      </c>
      <c r="F145" s="3" t="s">
        <v>24</v>
      </c>
      <c r="G145" s="3" t="s">
        <v>10</v>
      </c>
      <c r="H145" s="3" t="s">
        <v>39</v>
      </c>
      <c r="I145" s="3"/>
      <c r="J145" s="3" t="s">
        <v>99</v>
      </c>
      <c r="K145" s="3" t="s">
        <v>1052</v>
      </c>
      <c r="L145" s="3" t="s">
        <v>24</v>
      </c>
      <c r="M145" s="3" t="s">
        <v>10</v>
      </c>
      <c r="N145" s="3" t="s">
        <v>53</v>
      </c>
      <c r="O145" s="3"/>
      <c r="P145" s="3" t="s">
        <v>794</v>
      </c>
      <c r="Q145" s="3" t="s">
        <v>1051</v>
      </c>
      <c r="R145" s="3" t="s">
        <v>24</v>
      </c>
      <c r="S145" s="3" t="s">
        <v>1990</v>
      </c>
      <c r="T145" s="3" t="s">
        <v>93</v>
      </c>
      <c r="U145" s="3"/>
      <c r="V145" s="3" t="s">
        <v>788</v>
      </c>
      <c r="W145" s="3"/>
      <c r="X145" s="3"/>
      <c r="Y145" s="3"/>
      <c r="Z145" s="3"/>
      <c r="AA145" s="5"/>
    </row>
    <row r="146" spans="1:27" s="4" customFormat="1" x14ac:dyDescent="0.25">
      <c r="A146" s="9" t="s">
        <v>186</v>
      </c>
      <c r="B146" s="3" t="s">
        <v>458</v>
      </c>
      <c r="C146" s="5" t="s">
        <v>1486</v>
      </c>
      <c r="D146" s="8" t="s">
        <v>792</v>
      </c>
      <c r="E146" s="3" t="s">
        <v>1054</v>
      </c>
      <c r="F146" s="3" t="s">
        <v>24</v>
      </c>
      <c r="G146" s="3" t="s">
        <v>10</v>
      </c>
      <c r="H146" s="3" t="s">
        <v>44</v>
      </c>
      <c r="I146" s="3"/>
      <c r="J146" s="3" t="s">
        <v>792</v>
      </c>
      <c r="K146" s="3" t="s">
        <v>1056</v>
      </c>
      <c r="L146" s="3" t="s">
        <v>24</v>
      </c>
      <c r="M146" s="3" t="s">
        <v>10</v>
      </c>
      <c r="N146" s="3" t="s">
        <v>36</v>
      </c>
      <c r="O146" s="3" t="s">
        <v>34</v>
      </c>
      <c r="P146" s="3" t="s">
        <v>786</v>
      </c>
      <c r="Q146" s="3" t="s">
        <v>1055</v>
      </c>
      <c r="R146" s="3" t="s">
        <v>24</v>
      </c>
      <c r="S146" s="3" t="s">
        <v>10</v>
      </c>
      <c r="T146" s="3" t="s">
        <v>45</v>
      </c>
      <c r="U146" s="3"/>
      <c r="V146" s="3" t="s">
        <v>795</v>
      </c>
      <c r="W146" s="3"/>
      <c r="X146" s="3"/>
      <c r="Y146" s="3"/>
      <c r="Z146" s="3"/>
      <c r="AA146" s="5"/>
    </row>
    <row r="147" spans="1:27" s="4" customFormat="1" x14ac:dyDescent="0.25">
      <c r="A147" s="9" t="s">
        <v>186</v>
      </c>
      <c r="B147" s="3" t="s">
        <v>459</v>
      </c>
      <c r="C147" s="5" t="s">
        <v>1487</v>
      </c>
      <c r="D147" s="8" t="s">
        <v>795</v>
      </c>
      <c r="E147" s="3" t="s">
        <v>1055</v>
      </c>
      <c r="F147" s="3" t="s">
        <v>24</v>
      </c>
      <c r="G147" s="3" t="s">
        <v>10</v>
      </c>
      <c r="H147" s="3" t="s">
        <v>45</v>
      </c>
      <c r="I147" s="3"/>
      <c r="J147" s="3" t="s">
        <v>795</v>
      </c>
      <c r="K147" s="3" t="s">
        <v>1054</v>
      </c>
      <c r="L147" s="3" t="s">
        <v>24</v>
      </c>
      <c r="M147" s="3" t="s">
        <v>10</v>
      </c>
      <c r="N147" s="3" t="s">
        <v>44</v>
      </c>
      <c r="O147" s="3"/>
      <c r="P147" s="3" t="s">
        <v>792</v>
      </c>
      <c r="Q147" s="3" t="s">
        <v>1056</v>
      </c>
      <c r="R147" s="3" t="s">
        <v>24</v>
      </c>
      <c r="S147" s="3" t="s">
        <v>10</v>
      </c>
      <c r="T147" s="3" t="s">
        <v>36</v>
      </c>
      <c r="U147" s="3" t="s">
        <v>34</v>
      </c>
      <c r="V147" s="3" t="s">
        <v>786</v>
      </c>
      <c r="W147" s="3"/>
      <c r="X147" s="3"/>
      <c r="Y147" s="3"/>
      <c r="Z147" s="3"/>
      <c r="AA147" s="5"/>
    </row>
    <row r="148" spans="1:27" s="4" customFormat="1" x14ac:dyDescent="0.25">
      <c r="A148" s="9" t="s">
        <v>186</v>
      </c>
      <c r="B148" s="3" t="s">
        <v>460</v>
      </c>
      <c r="C148" s="5" t="s">
        <v>1488</v>
      </c>
      <c r="D148" s="8" t="s">
        <v>786</v>
      </c>
      <c r="E148" s="3" t="s">
        <v>1056</v>
      </c>
      <c r="F148" s="3" t="s">
        <v>24</v>
      </c>
      <c r="G148" s="3" t="s">
        <v>10</v>
      </c>
      <c r="H148" s="3" t="s">
        <v>36</v>
      </c>
      <c r="I148" s="3" t="s">
        <v>34</v>
      </c>
      <c r="J148" s="3" t="s">
        <v>786</v>
      </c>
      <c r="K148" s="3" t="s">
        <v>1055</v>
      </c>
      <c r="L148" s="3" t="s">
        <v>24</v>
      </c>
      <c r="M148" s="3" t="s">
        <v>10</v>
      </c>
      <c r="N148" s="3" t="s">
        <v>45</v>
      </c>
      <c r="O148" s="3"/>
      <c r="P148" s="3" t="s">
        <v>795</v>
      </c>
      <c r="Q148" s="3" t="s">
        <v>1054</v>
      </c>
      <c r="R148" s="3" t="s">
        <v>24</v>
      </c>
      <c r="S148" s="3" t="s">
        <v>10</v>
      </c>
      <c r="T148" s="3" t="s">
        <v>44</v>
      </c>
      <c r="U148" s="3"/>
      <c r="V148" s="3" t="s">
        <v>792</v>
      </c>
      <c r="W148" s="3"/>
      <c r="X148" s="3"/>
      <c r="Y148" s="3"/>
      <c r="Z148" s="3"/>
      <c r="AA148" s="5"/>
    </row>
    <row r="149" spans="1:27" s="4" customFormat="1" x14ac:dyDescent="0.25">
      <c r="A149" s="9" t="s">
        <v>91</v>
      </c>
      <c r="B149" s="3" t="s">
        <v>2037</v>
      </c>
      <c r="C149" s="5" t="s">
        <v>1489</v>
      </c>
      <c r="D149" s="8" t="s">
        <v>796</v>
      </c>
      <c r="E149" s="3" t="s">
        <v>1057</v>
      </c>
      <c r="F149" s="3" t="s">
        <v>24</v>
      </c>
      <c r="G149" s="3" t="s">
        <v>10</v>
      </c>
      <c r="H149" s="3" t="s">
        <v>49</v>
      </c>
      <c r="I149" s="3"/>
      <c r="J149" s="3" t="s">
        <v>796</v>
      </c>
      <c r="K149" s="3" t="s">
        <v>149</v>
      </c>
      <c r="L149" s="3" t="s">
        <v>2090</v>
      </c>
      <c r="M149" s="3" t="s">
        <v>193</v>
      </c>
      <c r="N149" s="3" t="s">
        <v>93</v>
      </c>
      <c r="O149" s="3"/>
      <c r="P149" s="3" t="s">
        <v>70</v>
      </c>
      <c r="Q149" s="3" t="s">
        <v>1058</v>
      </c>
      <c r="R149" s="3" t="s">
        <v>24</v>
      </c>
      <c r="S149" s="3" t="s">
        <v>10</v>
      </c>
      <c r="T149" s="3" t="s">
        <v>33</v>
      </c>
      <c r="U149" s="3"/>
      <c r="V149" s="3" t="s">
        <v>787</v>
      </c>
      <c r="W149" s="3" t="s">
        <v>2089</v>
      </c>
      <c r="X149" s="3" t="s">
        <v>2090</v>
      </c>
      <c r="Y149" s="3" t="s">
        <v>193</v>
      </c>
      <c r="Z149" s="3" t="s">
        <v>2092</v>
      </c>
      <c r="AA149" s="5" t="s">
        <v>70</v>
      </c>
    </row>
    <row r="150" spans="1:27" s="4" customFormat="1" x14ac:dyDescent="0.25">
      <c r="A150" s="9" t="s">
        <v>91</v>
      </c>
      <c r="B150" s="3" t="s">
        <v>2038</v>
      </c>
      <c r="C150" s="5" t="s">
        <v>1490</v>
      </c>
      <c r="D150" s="8" t="s">
        <v>787</v>
      </c>
      <c r="E150" s="3" t="s">
        <v>1058</v>
      </c>
      <c r="F150" s="3" t="s">
        <v>24</v>
      </c>
      <c r="G150" s="3" t="s">
        <v>10</v>
      </c>
      <c r="H150" s="3" t="s">
        <v>33</v>
      </c>
      <c r="I150" s="3"/>
      <c r="J150" s="3" t="s">
        <v>787</v>
      </c>
      <c r="K150" s="3" t="s">
        <v>1057</v>
      </c>
      <c r="L150" s="3" t="s">
        <v>24</v>
      </c>
      <c r="M150" s="3" t="s">
        <v>10</v>
      </c>
      <c r="N150" s="3" t="s">
        <v>49</v>
      </c>
      <c r="O150" s="3"/>
      <c r="P150" s="3" t="s">
        <v>796</v>
      </c>
      <c r="Q150" s="3" t="s">
        <v>149</v>
      </c>
      <c r="R150" s="3" t="s">
        <v>2090</v>
      </c>
      <c r="S150" s="3" t="s">
        <v>193</v>
      </c>
      <c r="T150" s="3" t="s">
        <v>93</v>
      </c>
      <c r="U150" s="3"/>
      <c r="V150" s="3" t="s">
        <v>70</v>
      </c>
      <c r="W150" s="3" t="s">
        <v>2089</v>
      </c>
      <c r="X150" s="3" t="s">
        <v>2090</v>
      </c>
      <c r="Y150" s="3" t="s">
        <v>193</v>
      </c>
      <c r="Z150" s="3" t="s">
        <v>2092</v>
      </c>
      <c r="AA150" s="5" t="s">
        <v>70</v>
      </c>
    </row>
    <row r="151" spans="1:27" s="4" customFormat="1" x14ac:dyDescent="0.25">
      <c r="A151" s="9" t="s">
        <v>91</v>
      </c>
      <c r="B151" s="3" t="s">
        <v>2039</v>
      </c>
      <c r="C151" s="5" t="s">
        <v>1491</v>
      </c>
      <c r="D151" s="8" t="s">
        <v>70</v>
      </c>
      <c r="E151" s="3" t="s">
        <v>149</v>
      </c>
      <c r="F151" s="3" t="s">
        <v>2090</v>
      </c>
      <c r="G151" s="3" t="s">
        <v>193</v>
      </c>
      <c r="H151" s="3" t="s">
        <v>93</v>
      </c>
      <c r="I151" s="3"/>
      <c r="J151" s="3" t="s">
        <v>70</v>
      </c>
      <c r="K151" s="3" t="s">
        <v>1058</v>
      </c>
      <c r="L151" s="3" t="s">
        <v>24</v>
      </c>
      <c r="M151" s="3" t="s">
        <v>10</v>
      </c>
      <c r="N151" s="3" t="s">
        <v>33</v>
      </c>
      <c r="O151" s="3"/>
      <c r="P151" s="3" t="s">
        <v>787</v>
      </c>
      <c r="Q151" s="3" t="s">
        <v>1057</v>
      </c>
      <c r="R151" s="7" t="s">
        <v>24</v>
      </c>
      <c r="S151" s="3" t="s">
        <v>10</v>
      </c>
      <c r="T151" s="3" t="s">
        <v>49</v>
      </c>
      <c r="U151" s="3"/>
      <c r="V151" s="3" t="s">
        <v>796</v>
      </c>
      <c r="W151" s="3" t="s">
        <v>2089</v>
      </c>
      <c r="X151" s="3" t="s">
        <v>2090</v>
      </c>
      <c r="Y151" s="3" t="s">
        <v>193</v>
      </c>
      <c r="Z151" s="3" t="s">
        <v>2092</v>
      </c>
      <c r="AA151" s="5" t="s">
        <v>70</v>
      </c>
    </row>
    <row r="152" spans="1:27" s="4" customFormat="1" x14ac:dyDescent="0.25">
      <c r="A152" s="9" t="s">
        <v>186</v>
      </c>
      <c r="B152" s="3" t="s">
        <v>461</v>
      </c>
      <c r="C152" s="5" t="s">
        <v>1492</v>
      </c>
      <c r="D152" s="8" t="s">
        <v>792</v>
      </c>
      <c r="E152" s="3" t="s">
        <v>1059</v>
      </c>
      <c r="F152" s="3" t="s">
        <v>24</v>
      </c>
      <c r="G152" s="3" t="s">
        <v>10</v>
      </c>
      <c r="H152" s="3" t="s">
        <v>44</v>
      </c>
      <c r="I152" s="3"/>
      <c r="J152" s="3" t="s">
        <v>792</v>
      </c>
      <c r="K152" s="3" t="s">
        <v>1061</v>
      </c>
      <c r="L152" s="3" t="s">
        <v>24</v>
      </c>
      <c r="M152" s="3" t="s">
        <v>10</v>
      </c>
      <c r="N152" s="3" t="s">
        <v>43</v>
      </c>
      <c r="O152" s="3"/>
      <c r="P152" s="3" t="s">
        <v>798</v>
      </c>
      <c r="Q152" s="3" t="s">
        <v>1060</v>
      </c>
      <c r="R152" s="3" t="s">
        <v>24</v>
      </c>
      <c r="S152" s="3" t="s">
        <v>10</v>
      </c>
      <c r="T152" s="3" t="s">
        <v>30</v>
      </c>
      <c r="U152" s="3"/>
      <c r="V152" s="3" t="s">
        <v>797</v>
      </c>
      <c r="W152" s="3"/>
      <c r="X152" s="3"/>
      <c r="Y152" s="3"/>
      <c r="Z152" s="3"/>
      <c r="AA152" s="5"/>
    </row>
    <row r="153" spans="1:27" s="4" customFormat="1" x14ac:dyDescent="0.25">
      <c r="A153" s="9" t="s">
        <v>186</v>
      </c>
      <c r="B153" s="3" t="s">
        <v>462</v>
      </c>
      <c r="C153" s="5" t="s">
        <v>1493</v>
      </c>
      <c r="D153" s="8" t="s">
        <v>797</v>
      </c>
      <c r="E153" s="3" t="s">
        <v>1060</v>
      </c>
      <c r="F153" s="3" t="s">
        <v>24</v>
      </c>
      <c r="G153" s="3" t="s">
        <v>10</v>
      </c>
      <c r="H153" s="3" t="s">
        <v>30</v>
      </c>
      <c r="I153" s="3"/>
      <c r="J153" s="3" t="s">
        <v>797</v>
      </c>
      <c r="K153" s="3" t="s">
        <v>1059</v>
      </c>
      <c r="L153" s="3" t="s">
        <v>24</v>
      </c>
      <c r="M153" s="3" t="s">
        <v>10</v>
      </c>
      <c r="N153" s="3" t="s">
        <v>44</v>
      </c>
      <c r="O153" s="3"/>
      <c r="P153" s="3" t="s">
        <v>792</v>
      </c>
      <c r="Q153" s="3" t="s">
        <v>1061</v>
      </c>
      <c r="R153" s="3" t="s">
        <v>24</v>
      </c>
      <c r="S153" s="3" t="s">
        <v>10</v>
      </c>
      <c r="T153" s="3" t="s">
        <v>43</v>
      </c>
      <c r="U153" s="3"/>
      <c r="V153" s="3" t="s">
        <v>798</v>
      </c>
      <c r="W153" s="3"/>
      <c r="X153" s="3"/>
      <c r="Y153" s="3"/>
      <c r="Z153" s="3"/>
      <c r="AA153" s="5"/>
    </row>
    <row r="154" spans="1:27" s="4" customFormat="1" x14ac:dyDescent="0.25">
      <c r="A154" s="9" t="s">
        <v>186</v>
      </c>
      <c r="B154" s="3" t="s">
        <v>463</v>
      </c>
      <c r="C154" s="5" t="s">
        <v>1494</v>
      </c>
      <c r="D154" s="8" t="s">
        <v>798</v>
      </c>
      <c r="E154" s="3" t="s">
        <v>1061</v>
      </c>
      <c r="F154" s="3" t="s">
        <v>24</v>
      </c>
      <c r="G154" s="3" t="s">
        <v>10</v>
      </c>
      <c r="H154" s="3" t="s">
        <v>43</v>
      </c>
      <c r="I154" s="3"/>
      <c r="J154" s="3" t="s">
        <v>798</v>
      </c>
      <c r="K154" s="3" t="s">
        <v>1060</v>
      </c>
      <c r="L154" s="3" t="s">
        <v>24</v>
      </c>
      <c r="M154" s="3" t="s">
        <v>10</v>
      </c>
      <c r="N154" s="3" t="s">
        <v>30</v>
      </c>
      <c r="O154" s="3"/>
      <c r="P154" s="3" t="s">
        <v>797</v>
      </c>
      <c r="Q154" s="3" t="s">
        <v>1059</v>
      </c>
      <c r="R154" s="7" t="s">
        <v>24</v>
      </c>
      <c r="S154" s="3" t="s">
        <v>10</v>
      </c>
      <c r="T154" s="3" t="s">
        <v>44</v>
      </c>
      <c r="U154" s="3"/>
      <c r="V154" s="3" t="s">
        <v>792</v>
      </c>
      <c r="W154" s="3"/>
      <c r="X154" s="3"/>
      <c r="Y154" s="3"/>
      <c r="Z154" s="3"/>
      <c r="AA154" s="5"/>
    </row>
    <row r="155" spans="1:27" s="4" customFormat="1" x14ac:dyDescent="0.25">
      <c r="A155" s="9" t="s">
        <v>186</v>
      </c>
      <c r="B155" s="3" t="s">
        <v>464</v>
      </c>
      <c r="C155" s="5" t="s">
        <v>1495</v>
      </c>
      <c r="D155" s="8" t="s">
        <v>799</v>
      </c>
      <c r="E155" s="3" t="s">
        <v>1062</v>
      </c>
      <c r="F155" s="3" t="s">
        <v>24</v>
      </c>
      <c r="G155" s="3" t="s">
        <v>13</v>
      </c>
      <c r="H155" s="3" t="s">
        <v>36</v>
      </c>
      <c r="I155" s="3" t="s">
        <v>34</v>
      </c>
      <c r="J155" s="3" t="s">
        <v>799</v>
      </c>
      <c r="K155" s="3" t="s">
        <v>1064</v>
      </c>
      <c r="L155" s="3" t="s">
        <v>24</v>
      </c>
      <c r="M155" s="3" t="s">
        <v>13</v>
      </c>
      <c r="N155" s="3" t="s">
        <v>44</v>
      </c>
      <c r="O155" s="3"/>
      <c r="P155" s="3" t="s">
        <v>119</v>
      </c>
      <c r="Q155" s="3" t="s">
        <v>1063</v>
      </c>
      <c r="R155" s="3" t="s">
        <v>24</v>
      </c>
      <c r="S155" s="3" t="s">
        <v>1677</v>
      </c>
      <c r="T155" s="3" t="s">
        <v>33</v>
      </c>
      <c r="U155" s="3"/>
      <c r="V155" s="3" t="s">
        <v>800</v>
      </c>
      <c r="W155" s="3"/>
      <c r="X155" s="3"/>
      <c r="Y155" s="3"/>
      <c r="Z155" s="3"/>
      <c r="AA155" s="5"/>
    </row>
    <row r="156" spans="1:27" s="4" customFormat="1" x14ac:dyDescent="0.25">
      <c r="A156" s="9" t="s">
        <v>186</v>
      </c>
      <c r="B156" s="3" t="s">
        <v>465</v>
      </c>
      <c r="C156" s="5" t="s">
        <v>1496</v>
      </c>
      <c r="D156" s="8" t="s">
        <v>800</v>
      </c>
      <c r="E156" s="3" t="s">
        <v>1063</v>
      </c>
      <c r="F156" s="3" t="s">
        <v>24</v>
      </c>
      <c r="G156" s="3" t="s">
        <v>1677</v>
      </c>
      <c r="H156" s="3" t="s">
        <v>33</v>
      </c>
      <c r="I156" s="3"/>
      <c r="J156" s="3" t="s">
        <v>800</v>
      </c>
      <c r="K156" s="3" t="s">
        <v>1062</v>
      </c>
      <c r="L156" s="3" t="s">
        <v>24</v>
      </c>
      <c r="M156" s="3" t="s">
        <v>13</v>
      </c>
      <c r="N156" s="3" t="s">
        <v>36</v>
      </c>
      <c r="O156" s="3" t="s">
        <v>34</v>
      </c>
      <c r="P156" s="3" t="s">
        <v>799</v>
      </c>
      <c r="Q156" s="3" t="s">
        <v>1064</v>
      </c>
      <c r="R156" s="3" t="s">
        <v>24</v>
      </c>
      <c r="S156" s="3" t="s">
        <v>13</v>
      </c>
      <c r="T156" s="3" t="s">
        <v>44</v>
      </c>
      <c r="U156" s="3"/>
      <c r="V156" s="3" t="s">
        <v>119</v>
      </c>
      <c r="W156" s="3"/>
      <c r="X156" s="3"/>
      <c r="Y156" s="3"/>
      <c r="Z156" s="3"/>
      <c r="AA156" s="5"/>
    </row>
    <row r="157" spans="1:27" s="4" customFormat="1" x14ac:dyDescent="0.25">
      <c r="A157" s="9" t="s">
        <v>186</v>
      </c>
      <c r="B157" s="3" t="s">
        <v>466</v>
      </c>
      <c r="C157" s="5" t="s">
        <v>1497</v>
      </c>
      <c r="D157" s="8" t="s">
        <v>119</v>
      </c>
      <c r="E157" s="3" t="s">
        <v>1064</v>
      </c>
      <c r="F157" s="3" t="s">
        <v>24</v>
      </c>
      <c r="G157" s="3" t="s">
        <v>13</v>
      </c>
      <c r="H157" s="3" t="s">
        <v>44</v>
      </c>
      <c r="I157" s="3"/>
      <c r="J157" s="3" t="s">
        <v>119</v>
      </c>
      <c r="K157" s="3" t="s">
        <v>1063</v>
      </c>
      <c r="L157" s="3" t="s">
        <v>24</v>
      </c>
      <c r="M157" s="3" t="s">
        <v>1677</v>
      </c>
      <c r="N157" s="3" t="s">
        <v>33</v>
      </c>
      <c r="O157" s="3"/>
      <c r="P157" s="3" t="s">
        <v>800</v>
      </c>
      <c r="Q157" s="3" t="s">
        <v>1062</v>
      </c>
      <c r="R157" s="7" t="s">
        <v>24</v>
      </c>
      <c r="S157" s="3" t="s">
        <v>13</v>
      </c>
      <c r="T157" s="3" t="s">
        <v>36</v>
      </c>
      <c r="U157" s="3" t="s">
        <v>34</v>
      </c>
      <c r="V157" s="3" t="s">
        <v>799</v>
      </c>
      <c r="W157" s="3"/>
      <c r="X157" s="3"/>
      <c r="Y157" s="3"/>
      <c r="Z157" s="3"/>
      <c r="AA157" s="5"/>
    </row>
    <row r="158" spans="1:27" s="4" customFormat="1" x14ac:dyDescent="0.25">
      <c r="A158" s="9" t="s">
        <v>2125</v>
      </c>
      <c r="B158" s="3" t="s">
        <v>467</v>
      </c>
      <c r="C158" s="5" t="s">
        <v>1498</v>
      </c>
      <c r="D158" s="8" t="s">
        <v>801</v>
      </c>
      <c r="E158" s="3" t="s">
        <v>1065</v>
      </c>
      <c r="F158" s="3" t="s">
        <v>24</v>
      </c>
      <c r="G158" s="3" t="s">
        <v>13</v>
      </c>
      <c r="H158" s="3" t="s">
        <v>36</v>
      </c>
      <c r="I158" s="3" t="s">
        <v>1252</v>
      </c>
      <c r="J158" s="3" t="s">
        <v>801</v>
      </c>
      <c r="K158" s="3" t="s">
        <v>1067</v>
      </c>
      <c r="L158" s="3" t="s">
        <v>24</v>
      </c>
      <c r="M158" s="3" t="s">
        <v>1068</v>
      </c>
      <c r="N158" s="3" t="s">
        <v>93</v>
      </c>
      <c r="O158" s="3"/>
      <c r="P158" s="3" t="s">
        <v>802</v>
      </c>
      <c r="Q158" s="3" t="s">
        <v>1066</v>
      </c>
      <c r="R158" s="3" t="s">
        <v>24</v>
      </c>
      <c r="S158" s="3" t="s">
        <v>13</v>
      </c>
      <c r="T158" s="3" t="s">
        <v>35</v>
      </c>
      <c r="U158" s="3" t="s">
        <v>62</v>
      </c>
      <c r="V158" s="3" t="s">
        <v>120</v>
      </c>
      <c r="W158" s="3" t="s">
        <v>2089</v>
      </c>
      <c r="X158" s="3" t="s">
        <v>24</v>
      </c>
      <c r="Y158" s="3" t="s">
        <v>1068</v>
      </c>
      <c r="Z158" s="3" t="s">
        <v>2047</v>
      </c>
      <c r="AA158" s="5" t="s">
        <v>70</v>
      </c>
    </row>
    <row r="159" spans="1:27" s="4" customFormat="1" x14ac:dyDescent="0.25">
      <c r="A159" s="9" t="s">
        <v>2125</v>
      </c>
      <c r="B159" s="3" t="s">
        <v>468</v>
      </c>
      <c r="C159" s="5" t="s">
        <v>1499</v>
      </c>
      <c r="D159" s="8" t="s">
        <v>120</v>
      </c>
      <c r="E159" s="3" t="s">
        <v>1066</v>
      </c>
      <c r="F159" s="3" t="s">
        <v>24</v>
      </c>
      <c r="G159" s="3" t="s">
        <v>13</v>
      </c>
      <c r="H159" s="3" t="s">
        <v>35</v>
      </c>
      <c r="I159" s="3" t="s">
        <v>62</v>
      </c>
      <c r="J159" s="3" t="s">
        <v>120</v>
      </c>
      <c r="K159" s="3" t="s">
        <v>1065</v>
      </c>
      <c r="L159" s="3" t="s">
        <v>24</v>
      </c>
      <c r="M159" s="3" t="s">
        <v>13</v>
      </c>
      <c r="N159" s="3" t="s">
        <v>36</v>
      </c>
      <c r="O159" s="3" t="s">
        <v>1252</v>
      </c>
      <c r="P159" s="3" t="s">
        <v>801</v>
      </c>
      <c r="Q159" s="3" t="s">
        <v>1067</v>
      </c>
      <c r="R159" s="3" t="s">
        <v>24</v>
      </c>
      <c r="S159" s="3" t="s">
        <v>1068</v>
      </c>
      <c r="T159" s="3" t="s">
        <v>93</v>
      </c>
      <c r="U159" s="3"/>
      <c r="V159" s="3" t="s">
        <v>802</v>
      </c>
      <c r="W159" s="3" t="s">
        <v>2089</v>
      </c>
      <c r="X159" s="3" t="s">
        <v>24</v>
      </c>
      <c r="Y159" s="3" t="s">
        <v>1068</v>
      </c>
      <c r="Z159" s="3" t="s">
        <v>2047</v>
      </c>
      <c r="AA159" s="5" t="s">
        <v>70</v>
      </c>
    </row>
    <row r="160" spans="1:27" s="4" customFormat="1" x14ac:dyDescent="0.25">
      <c r="A160" s="9" t="s">
        <v>2125</v>
      </c>
      <c r="B160" s="3" t="s">
        <v>469</v>
      </c>
      <c r="C160" s="5" t="s">
        <v>1500</v>
      </c>
      <c r="D160" s="8" t="s">
        <v>802</v>
      </c>
      <c r="E160" s="3" t="s">
        <v>1067</v>
      </c>
      <c r="F160" s="3" t="s">
        <v>24</v>
      </c>
      <c r="G160" s="3" t="s">
        <v>1068</v>
      </c>
      <c r="H160" s="3" t="s">
        <v>93</v>
      </c>
      <c r="I160" s="3"/>
      <c r="J160" s="3" t="s">
        <v>802</v>
      </c>
      <c r="K160" s="3" t="s">
        <v>1066</v>
      </c>
      <c r="L160" s="3" t="s">
        <v>24</v>
      </c>
      <c r="M160" s="3" t="s">
        <v>13</v>
      </c>
      <c r="N160" s="3" t="s">
        <v>35</v>
      </c>
      <c r="O160" s="3" t="s">
        <v>62</v>
      </c>
      <c r="P160" s="3" t="s">
        <v>120</v>
      </c>
      <c r="Q160" s="3" t="s">
        <v>1065</v>
      </c>
      <c r="R160" s="7" t="s">
        <v>24</v>
      </c>
      <c r="S160" s="3" t="s">
        <v>13</v>
      </c>
      <c r="T160" s="3" t="s">
        <v>36</v>
      </c>
      <c r="U160" s="3" t="s">
        <v>1252</v>
      </c>
      <c r="V160" s="3" t="s">
        <v>801</v>
      </c>
      <c r="W160" s="3" t="s">
        <v>2089</v>
      </c>
      <c r="X160" s="3" t="s">
        <v>24</v>
      </c>
      <c r="Y160" s="3" t="s">
        <v>1068</v>
      </c>
      <c r="Z160" s="3" t="s">
        <v>2047</v>
      </c>
      <c r="AA160" s="5" t="s">
        <v>70</v>
      </c>
    </row>
    <row r="161" spans="1:27" s="4" customFormat="1" x14ac:dyDescent="0.25">
      <c r="A161" s="9" t="s">
        <v>186</v>
      </c>
      <c r="B161" s="3" t="s">
        <v>470</v>
      </c>
      <c r="C161" s="5" t="s">
        <v>1501</v>
      </c>
      <c r="D161" s="8" t="s">
        <v>803</v>
      </c>
      <c r="E161" s="3" t="s">
        <v>1069</v>
      </c>
      <c r="F161" s="3" t="s">
        <v>24</v>
      </c>
      <c r="G161" s="3" t="s">
        <v>13</v>
      </c>
      <c r="H161" s="3" t="s">
        <v>32</v>
      </c>
      <c r="I161" s="3"/>
      <c r="J161" s="3" t="s">
        <v>803</v>
      </c>
      <c r="K161" s="3" t="s">
        <v>1071</v>
      </c>
      <c r="L161" s="3" t="s">
        <v>24</v>
      </c>
      <c r="M161" s="3" t="s">
        <v>13</v>
      </c>
      <c r="N161" s="3" t="s">
        <v>35</v>
      </c>
      <c r="O161" s="3" t="s">
        <v>61</v>
      </c>
      <c r="P161" s="3" t="s">
        <v>805</v>
      </c>
      <c r="Q161" s="3" t="s">
        <v>1070</v>
      </c>
      <c r="R161" s="3" t="s">
        <v>24</v>
      </c>
      <c r="S161" s="3" t="s">
        <v>13</v>
      </c>
      <c r="T161" s="3" t="s">
        <v>44</v>
      </c>
      <c r="U161" s="3"/>
      <c r="V161" s="3" t="s">
        <v>1656</v>
      </c>
      <c r="W161" s="3"/>
      <c r="X161" s="3"/>
      <c r="Y161" s="3"/>
      <c r="Z161" s="3"/>
      <c r="AA161" s="5"/>
    </row>
    <row r="162" spans="1:27" s="4" customFormat="1" x14ac:dyDescent="0.25">
      <c r="A162" s="9" t="s">
        <v>186</v>
      </c>
      <c r="B162" s="3" t="s">
        <v>471</v>
      </c>
      <c r="C162" s="5" t="s">
        <v>1502</v>
      </c>
      <c r="D162" s="8" t="s">
        <v>1656</v>
      </c>
      <c r="E162" s="3" t="s">
        <v>1070</v>
      </c>
      <c r="F162" s="3" t="s">
        <v>24</v>
      </c>
      <c r="G162" s="3" t="s">
        <v>13</v>
      </c>
      <c r="H162" s="3" t="s">
        <v>44</v>
      </c>
      <c r="I162" s="3"/>
      <c r="J162" s="3" t="s">
        <v>1656</v>
      </c>
      <c r="K162" s="3" t="s">
        <v>1069</v>
      </c>
      <c r="L162" s="3" t="s">
        <v>24</v>
      </c>
      <c r="M162" s="3" t="s">
        <v>13</v>
      </c>
      <c r="N162" s="3" t="s">
        <v>32</v>
      </c>
      <c r="O162" s="3"/>
      <c r="P162" s="3" t="s">
        <v>803</v>
      </c>
      <c r="Q162" s="3" t="s">
        <v>1071</v>
      </c>
      <c r="R162" s="3" t="s">
        <v>24</v>
      </c>
      <c r="S162" s="3" t="s">
        <v>13</v>
      </c>
      <c r="T162" s="3" t="s">
        <v>35</v>
      </c>
      <c r="U162" s="3" t="s">
        <v>61</v>
      </c>
      <c r="V162" s="3" t="s">
        <v>805</v>
      </c>
      <c r="W162" s="3"/>
      <c r="X162" s="3"/>
      <c r="Y162" s="3"/>
      <c r="Z162" s="3"/>
      <c r="AA162" s="5"/>
    </row>
    <row r="163" spans="1:27" s="4" customFormat="1" x14ac:dyDescent="0.25">
      <c r="A163" s="9" t="s">
        <v>186</v>
      </c>
      <c r="B163" s="3" t="s">
        <v>472</v>
      </c>
      <c r="C163" s="5" t="s">
        <v>1503</v>
      </c>
      <c r="D163" s="8" t="s">
        <v>805</v>
      </c>
      <c r="E163" s="3" t="s">
        <v>1071</v>
      </c>
      <c r="F163" s="3" t="s">
        <v>24</v>
      </c>
      <c r="G163" s="3" t="s">
        <v>13</v>
      </c>
      <c r="H163" s="3" t="s">
        <v>35</v>
      </c>
      <c r="I163" s="3" t="s">
        <v>61</v>
      </c>
      <c r="J163" s="3" t="s">
        <v>805</v>
      </c>
      <c r="K163" s="3" t="s">
        <v>1070</v>
      </c>
      <c r="L163" s="3" t="s">
        <v>24</v>
      </c>
      <c r="M163" s="3" t="s">
        <v>13</v>
      </c>
      <c r="N163" s="3" t="s">
        <v>44</v>
      </c>
      <c r="O163" s="3"/>
      <c r="P163" s="3" t="s">
        <v>1656</v>
      </c>
      <c r="Q163" s="3" t="s">
        <v>1069</v>
      </c>
      <c r="R163" s="3" t="s">
        <v>24</v>
      </c>
      <c r="S163" s="3" t="s">
        <v>13</v>
      </c>
      <c r="T163" s="3" t="s">
        <v>32</v>
      </c>
      <c r="U163" s="3"/>
      <c r="V163" s="3" t="s">
        <v>803</v>
      </c>
      <c r="W163" s="3"/>
      <c r="X163" s="3"/>
      <c r="Y163" s="3"/>
      <c r="Z163" s="3"/>
      <c r="AA163" s="5"/>
    </row>
    <row r="164" spans="1:27" s="4" customFormat="1" x14ac:dyDescent="0.25">
      <c r="A164" s="9" t="s">
        <v>186</v>
      </c>
      <c r="B164" s="3" t="s">
        <v>473</v>
      </c>
      <c r="C164" s="5" t="s">
        <v>1504</v>
      </c>
      <c r="D164" s="8" t="s">
        <v>806</v>
      </c>
      <c r="E164" s="3" t="s">
        <v>1072</v>
      </c>
      <c r="F164" s="3" t="s">
        <v>24</v>
      </c>
      <c r="G164" s="3" t="s">
        <v>1677</v>
      </c>
      <c r="H164" s="3" t="s">
        <v>33</v>
      </c>
      <c r="I164" s="3"/>
      <c r="J164" s="3" t="s">
        <v>806</v>
      </c>
      <c r="K164" s="3" t="s">
        <v>1074</v>
      </c>
      <c r="L164" s="3" t="s">
        <v>24</v>
      </c>
      <c r="M164" s="3" t="s">
        <v>13</v>
      </c>
      <c r="N164" s="3" t="s">
        <v>46</v>
      </c>
      <c r="O164" s="3"/>
      <c r="P164" s="3" t="s">
        <v>808</v>
      </c>
      <c r="Q164" s="3" t="s">
        <v>1073</v>
      </c>
      <c r="R164" s="3" t="s">
        <v>24</v>
      </c>
      <c r="S164" s="3" t="s">
        <v>1677</v>
      </c>
      <c r="T164" s="3" t="s">
        <v>49</v>
      </c>
      <c r="U164" s="3"/>
      <c r="V164" s="3" t="s">
        <v>807</v>
      </c>
      <c r="W164" s="3"/>
      <c r="X164" s="3"/>
      <c r="Y164" s="3"/>
      <c r="Z164" s="3"/>
      <c r="AA164" s="5"/>
    </row>
    <row r="165" spans="1:27" s="4" customFormat="1" x14ac:dyDescent="0.25">
      <c r="A165" s="9" t="s">
        <v>186</v>
      </c>
      <c r="B165" s="3" t="s">
        <v>474</v>
      </c>
      <c r="C165" s="5" t="s">
        <v>1505</v>
      </c>
      <c r="D165" s="8" t="s">
        <v>807</v>
      </c>
      <c r="E165" s="3" t="s">
        <v>1073</v>
      </c>
      <c r="F165" s="3" t="s">
        <v>24</v>
      </c>
      <c r="G165" s="3" t="s">
        <v>1677</v>
      </c>
      <c r="H165" s="3" t="s">
        <v>49</v>
      </c>
      <c r="I165" s="3"/>
      <c r="J165" s="3" t="s">
        <v>807</v>
      </c>
      <c r="K165" s="3" t="s">
        <v>1072</v>
      </c>
      <c r="L165" s="3" t="s">
        <v>24</v>
      </c>
      <c r="M165" s="3" t="s">
        <v>1677</v>
      </c>
      <c r="N165" s="3" t="s">
        <v>33</v>
      </c>
      <c r="O165" s="3"/>
      <c r="P165" s="3" t="s">
        <v>806</v>
      </c>
      <c r="Q165" s="3" t="s">
        <v>1074</v>
      </c>
      <c r="R165" s="3" t="s">
        <v>24</v>
      </c>
      <c r="S165" s="3" t="s">
        <v>13</v>
      </c>
      <c r="T165" s="3" t="s">
        <v>46</v>
      </c>
      <c r="U165" s="3"/>
      <c r="V165" s="3" t="s">
        <v>808</v>
      </c>
      <c r="W165" s="3"/>
      <c r="X165" s="3"/>
      <c r="Y165" s="3"/>
      <c r="Z165" s="3"/>
      <c r="AA165" s="5"/>
    </row>
    <row r="166" spans="1:27" s="4" customFormat="1" x14ac:dyDescent="0.25">
      <c r="A166" s="9" t="s">
        <v>186</v>
      </c>
      <c r="B166" s="3" t="s">
        <v>475</v>
      </c>
      <c r="C166" s="5" t="s">
        <v>1506</v>
      </c>
      <c r="D166" s="8" t="s">
        <v>808</v>
      </c>
      <c r="E166" s="3" t="s">
        <v>1074</v>
      </c>
      <c r="F166" s="3" t="s">
        <v>24</v>
      </c>
      <c r="G166" s="3" t="s">
        <v>13</v>
      </c>
      <c r="H166" s="3" t="s">
        <v>46</v>
      </c>
      <c r="I166" s="3"/>
      <c r="J166" s="3" t="s">
        <v>808</v>
      </c>
      <c r="K166" s="3" t="s">
        <v>1073</v>
      </c>
      <c r="L166" s="3" t="s">
        <v>24</v>
      </c>
      <c r="M166" s="3" t="s">
        <v>1677</v>
      </c>
      <c r="N166" s="3" t="s">
        <v>49</v>
      </c>
      <c r="O166" s="3"/>
      <c r="P166" s="3" t="s">
        <v>807</v>
      </c>
      <c r="Q166" s="3" t="s">
        <v>1072</v>
      </c>
      <c r="R166" s="3" t="s">
        <v>24</v>
      </c>
      <c r="S166" s="3" t="s">
        <v>1677</v>
      </c>
      <c r="T166" s="3" t="s">
        <v>33</v>
      </c>
      <c r="U166" s="3"/>
      <c r="V166" s="3" t="s">
        <v>806</v>
      </c>
      <c r="W166" s="3"/>
      <c r="X166" s="3"/>
      <c r="Y166" s="3"/>
      <c r="Z166" s="3"/>
      <c r="AA166" s="5"/>
    </row>
    <row r="167" spans="1:27" s="4" customFormat="1" x14ac:dyDescent="0.25">
      <c r="A167" s="9" t="s">
        <v>186</v>
      </c>
      <c r="B167" s="3" t="s">
        <v>476</v>
      </c>
      <c r="C167" s="5" t="s">
        <v>1507</v>
      </c>
      <c r="D167" s="8" t="s">
        <v>804</v>
      </c>
      <c r="E167" s="3" t="s">
        <v>1075</v>
      </c>
      <c r="F167" s="3" t="s">
        <v>24</v>
      </c>
      <c r="G167" s="3" t="s">
        <v>13</v>
      </c>
      <c r="H167" s="3" t="s">
        <v>44</v>
      </c>
      <c r="I167" s="3"/>
      <c r="J167" s="3" t="s">
        <v>804</v>
      </c>
      <c r="K167" s="3" t="s">
        <v>1077</v>
      </c>
      <c r="L167" s="3" t="s">
        <v>24</v>
      </c>
      <c r="M167" s="3" t="s">
        <v>1677</v>
      </c>
      <c r="N167" s="3" t="s">
        <v>33</v>
      </c>
      <c r="O167" s="3"/>
      <c r="P167" s="3" t="s">
        <v>800</v>
      </c>
      <c r="Q167" s="3" t="s">
        <v>1076</v>
      </c>
      <c r="R167" s="3" t="s">
        <v>24</v>
      </c>
      <c r="S167" s="3" t="s">
        <v>13</v>
      </c>
      <c r="T167" s="3" t="s">
        <v>32</v>
      </c>
      <c r="U167" s="3"/>
      <c r="V167" s="3" t="s">
        <v>809</v>
      </c>
      <c r="W167" s="3"/>
      <c r="X167" s="3"/>
      <c r="Y167" s="3"/>
      <c r="Z167" s="3"/>
      <c r="AA167" s="5"/>
    </row>
    <row r="168" spans="1:27" s="4" customFormat="1" x14ac:dyDescent="0.25">
      <c r="A168" s="9" t="s">
        <v>186</v>
      </c>
      <c r="B168" s="3" t="s">
        <v>477</v>
      </c>
      <c r="C168" s="5" t="s">
        <v>1508</v>
      </c>
      <c r="D168" s="8" t="s">
        <v>809</v>
      </c>
      <c r="E168" s="3" t="s">
        <v>1076</v>
      </c>
      <c r="F168" s="3" t="s">
        <v>24</v>
      </c>
      <c r="G168" s="3" t="s">
        <v>13</v>
      </c>
      <c r="H168" s="3" t="s">
        <v>32</v>
      </c>
      <c r="I168" s="3"/>
      <c r="J168" s="3" t="s">
        <v>809</v>
      </c>
      <c r="K168" s="3" t="s">
        <v>1075</v>
      </c>
      <c r="L168" s="3" t="s">
        <v>24</v>
      </c>
      <c r="M168" s="3" t="s">
        <v>13</v>
      </c>
      <c r="N168" s="3" t="s">
        <v>44</v>
      </c>
      <c r="O168" s="3"/>
      <c r="P168" s="3" t="s">
        <v>804</v>
      </c>
      <c r="Q168" s="3" t="s">
        <v>1077</v>
      </c>
      <c r="R168" s="3" t="s">
        <v>24</v>
      </c>
      <c r="S168" s="3" t="s">
        <v>1677</v>
      </c>
      <c r="T168" s="3" t="s">
        <v>33</v>
      </c>
      <c r="U168" s="3"/>
      <c r="V168" s="3" t="s">
        <v>800</v>
      </c>
      <c r="W168" s="3"/>
      <c r="X168" s="3"/>
      <c r="Y168" s="3"/>
      <c r="Z168" s="3"/>
      <c r="AA168" s="5"/>
    </row>
    <row r="169" spans="1:27" s="4" customFormat="1" x14ac:dyDescent="0.25">
      <c r="A169" s="9" t="s">
        <v>186</v>
      </c>
      <c r="B169" s="3" t="s">
        <v>478</v>
      </c>
      <c r="C169" s="5" t="s">
        <v>1509</v>
      </c>
      <c r="D169" s="8" t="s">
        <v>800</v>
      </c>
      <c r="E169" s="3" t="s">
        <v>1077</v>
      </c>
      <c r="F169" s="3" t="s">
        <v>24</v>
      </c>
      <c r="G169" s="3" t="s">
        <v>1677</v>
      </c>
      <c r="H169" s="3" t="s">
        <v>33</v>
      </c>
      <c r="I169" s="3"/>
      <c r="J169" s="3" t="s">
        <v>800</v>
      </c>
      <c r="K169" s="3" t="s">
        <v>1076</v>
      </c>
      <c r="L169" s="3" t="s">
        <v>24</v>
      </c>
      <c r="M169" s="3" t="s">
        <v>13</v>
      </c>
      <c r="N169" s="3" t="s">
        <v>32</v>
      </c>
      <c r="O169" s="3"/>
      <c r="P169" s="3" t="s">
        <v>809</v>
      </c>
      <c r="Q169" s="3" t="s">
        <v>1075</v>
      </c>
      <c r="R169" s="3" t="s">
        <v>24</v>
      </c>
      <c r="S169" s="3" t="s">
        <v>13</v>
      </c>
      <c r="T169" s="3" t="s">
        <v>44</v>
      </c>
      <c r="U169" s="3"/>
      <c r="V169" s="3" t="s">
        <v>804</v>
      </c>
      <c r="W169" s="3"/>
      <c r="X169" s="3"/>
      <c r="Y169" s="3"/>
      <c r="Z169" s="3"/>
      <c r="AA169" s="5"/>
    </row>
    <row r="170" spans="1:27" s="4" customFormat="1" x14ac:dyDescent="0.25">
      <c r="A170" s="9" t="s">
        <v>186</v>
      </c>
      <c r="B170" s="3" t="s">
        <v>479</v>
      </c>
      <c r="C170" s="5" t="s">
        <v>1510</v>
      </c>
      <c r="D170" s="8" t="s">
        <v>1262</v>
      </c>
      <c r="E170" s="3" t="s">
        <v>1078</v>
      </c>
      <c r="F170" s="3" t="s">
        <v>24</v>
      </c>
      <c r="G170" s="3" t="s">
        <v>1079</v>
      </c>
      <c r="H170" s="3" t="s">
        <v>93</v>
      </c>
      <c r="I170" s="3"/>
      <c r="J170" s="3" t="s">
        <v>1262</v>
      </c>
      <c r="K170" s="3" t="s">
        <v>1081</v>
      </c>
      <c r="L170" s="3" t="s">
        <v>24</v>
      </c>
      <c r="M170" s="61" t="s">
        <v>13</v>
      </c>
      <c r="N170" s="3" t="s">
        <v>49</v>
      </c>
      <c r="O170" s="3"/>
      <c r="P170" s="3" t="s">
        <v>807</v>
      </c>
      <c r="Q170" s="3" t="s">
        <v>1080</v>
      </c>
      <c r="R170" s="3" t="s">
        <v>24</v>
      </c>
      <c r="S170" s="3" t="s">
        <v>13</v>
      </c>
      <c r="T170" s="3" t="s">
        <v>36</v>
      </c>
      <c r="U170" s="3" t="s">
        <v>53</v>
      </c>
      <c r="V170" s="3" t="s">
        <v>810</v>
      </c>
      <c r="W170" s="3"/>
      <c r="X170" s="3"/>
      <c r="Y170" s="3"/>
      <c r="Z170" s="3"/>
      <c r="AA170" s="5"/>
    </row>
    <row r="171" spans="1:27" s="4" customFormat="1" x14ac:dyDescent="0.25">
      <c r="A171" s="9" t="s">
        <v>186</v>
      </c>
      <c r="B171" s="3" t="s">
        <v>480</v>
      </c>
      <c r="C171" s="5" t="s">
        <v>1511</v>
      </c>
      <c r="D171" s="8" t="s">
        <v>810</v>
      </c>
      <c r="E171" s="3" t="s">
        <v>1080</v>
      </c>
      <c r="F171" s="3" t="s">
        <v>24</v>
      </c>
      <c r="G171" s="3" t="s">
        <v>13</v>
      </c>
      <c r="H171" s="3" t="s">
        <v>36</v>
      </c>
      <c r="I171" s="3" t="s">
        <v>53</v>
      </c>
      <c r="J171" s="3" t="s">
        <v>810</v>
      </c>
      <c r="K171" s="3" t="s">
        <v>1078</v>
      </c>
      <c r="L171" s="3" t="s">
        <v>24</v>
      </c>
      <c r="M171" s="3" t="s">
        <v>1079</v>
      </c>
      <c r="N171" s="3" t="s">
        <v>93</v>
      </c>
      <c r="O171" s="3"/>
      <c r="P171" s="3" t="s">
        <v>1262</v>
      </c>
      <c r="Q171" s="3" t="s">
        <v>1081</v>
      </c>
      <c r="R171" s="3" t="s">
        <v>24</v>
      </c>
      <c r="S171" s="61" t="s">
        <v>13</v>
      </c>
      <c r="T171" s="3" t="s">
        <v>49</v>
      </c>
      <c r="U171" s="3"/>
      <c r="V171" s="3" t="s">
        <v>807</v>
      </c>
      <c r="W171" s="3"/>
      <c r="X171" s="3"/>
      <c r="Y171" s="3"/>
      <c r="Z171" s="3"/>
      <c r="AA171" s="5"/>
    </row>
    <row r="172" spans="1:27" s="4" customFormat="1" x14ac:dyDescent="0.25">
      <c r="A172" s="9" t="s">
        <v>186</v>
      </c>
      <c r="B172" s="3" t="s">
        <v>481</v>
      </c>
      <c r="C172" s="5" t="s">
        <v>1512</v>
      </c>
      <c r="D172" s="8" t="s">
        <v>807</v>
      </c>
      <c r="E172" s="3" t="s">
        <v>1081</v>
      </c>
      <c r="F172" s="3" t="s">
        <v>24</v>
      </c>
      <c r="G172" s="61" t="s">
        <v>13</v>
      </c>
      <c r="H172" s="3" t="s">
        <v>49</v>
      </c>
      <c r="I172" s="3"/>
      <c r="J172" s="3" t="s">
        <v>807</v>
      </c>
      <c r="K172" s="3" t="s">
        <v>1080</v>
      </c>
      <c r="L172" s="3" t="s">
        <v>24</v>
      </c>
      <c r="M172" s="3" t="s">
        <v>13</v>
      </c>
      <c r="N172" s="3" t="s">
        <v>36</v>
      </c>
      <c r="O172" s="3" t="s">
        <v>53</v>
      </c>
      <c r="P172" s="3" t="s">
        <v>810</v>
      </c>
      <c r="Q172" s="3" t="s">
        <v>1078</v>
      </c>
      <c r="R172" s="3" t="s">
        <v>24</v>
      </c>
      <c r="S172" s="3" t="s">
        <v>1079</v>
      </c>
      <c r="T172" s="3" t="s">
        <v>93</v>
      </c>
      <c r="U172" s="3"/>
      <c r="V172" s="3" t="s">
        <v>1262</v>
      </c>
      <c r="W172" s="3"/>
      <c r="X172" s="3"/>
      <c r="Y172" s="3"/>
      <c r="Z172" s="3"/>
      <c r="AA172" s="5"/>
    </row>
    <row r="173" spans="1:27" s="4" customFormat="1" x14ac:dyDescent="0.25">
      <c r="A173" s="9" t="s">
        <v>186</v>
      </c>
      <c r="B173" s="3" t="s">
        <v>482</v>
      </c>
      <c r="C173" s="5" t="s">
        <v>1275</v>
      </c>
      <c r="D173" s="8" t="s">
        <v>243</v>
      </c>
      <c r="E173" s="3" t="s">
        <v>281</v>
      </c>
      <c r="F173" s="3" t="s">
        <v>23</v>
      </c>
      <c r="G173" s="7" t="s">
        <v>242</v>
      </c>
      <c r="H173" s="3" t="s">
        <v>93</v>
      </c>
      <c r="I173" s="3"/>
      <c r="J173" s="3" t="s">
        <v>243</v>
      </c>
      <c r="K173" s="3" t="s">
        <v>283</v>
      </c>
      <c r="L173" s="3" t="s">
        <v>23</v>
      </c>
      <c r="M173" s="61" t="s">
        <v>2</v>
      </c>
      <c r="N173" s="3" t="s">
        <v>41</v>
      </c>
      <c r="O173" s="3"/>
      <c r="P173" s="3" t="s">
        <v>245</v>
      </c>
      <c r="Q173" s="3" t="s">
        <v>282</v>
      </c>
      <c r="R173" s="3" t="s">
        <v>23</v>
      </c>
      <c r="S173" s="3" t="s">
        <v>2</v>
      </c>
      <c r="T173" s="3" t="s">
        <v>33</v>
      </c>
      <c r="U173" s="3"/>
      <c r="V173" s="3" t="s">
        <v>244</v>
      </c>
      <c r="W173" s="3"/>
      <c r="X173" s="3"/>
      <c r="Y173" s="3"/>
      <c r="Z173" s="3"/>
      <c r="AA173" s="5"/>
    </row>
    <row r="174" spans="1:27" s="4" customFormat="1" x14ac:dyDescent="0.25">
      <c r="A174" s="9" t="s">
        <v>186</v>
      </c>
      <c r="B174" s="3" t="s">
        <v>483</v>
      </c>
      <c r="C174" s="5" t="s">
        <v>1276</v>
      </c>
      <c r="D174" s="8" t="s">
        <v>244</v>
      </c>
      <c r="E174" s="3" t="s">
        <v>282</v>
      </c>
      <c r="F174" s="3" t="s">
        <v>23</v>
      </c>
      <c r="G174" s="3" t="s">
        <v>2</v>
      </c>
      <c r="H174" s="3" t="s">
        <v>33</v>
      </c>
      <c r="I174" s="3"/>
      <c r="J174" s="3" t="s">
        <v>244</v>
      </c>
      <c r="K174" s="3" t="s">
        <v>281</v>
      </c>
      <c r="L174" s="3" t="s">
        <v>23</v>
      </c>
      <c r="M174" s="3" t="s">
        <v>242</v>
      </c>
      <c r="N174" s="3" t="s">
        <v>93</v>
      </c>
      <c r="O174" s="3"/>
      <c r="P174" s="3" t="s">
        <v>243</v>
      </c>
      <c r="Q174" s="3" t="s">
        <v>283</v>
      </c>
      <c r="R174" s="3" t="s">
        <v>23</v>
      </c>
      <c r="S174" s="61" t="s">
        <v>2</v>
      </c>
      <c r="T174" s="3" t="s">
        <v>41</v>
      </c>
      <c r="U174" s="3"/>
      <c r="V174" s="3" t="s">
        <v>245</v>
      </c>
      <c r="W174" s="3"/>
      <c r="X174" s="3"/>
      <c r="Y174" s="3"/>
      <c r="Z174" s="3"/>
      <c r="AA174" s="5"/>
    </row>
    <row r="175" spans="1:27" s="4" customFormat="1" x14ac:dyDescent="0.25">
      <c r="A175" s="9" t="s">
        <v>186</v>
      </c>
      <c r="B175" s="3" t="s">
        <v>484</v>
      </c>
      <c r="C175" s="5" t="s">
        <v>1277</v>
      </c>
      <c r="D175" s="8" t="s">
        <v>245</v>
      </c>
      <c r="E175" s="3" t="s">
        <v>283</v>
      </c>
      <c r="F175" s="3" t="s">
        <v>23</v>
      </c>
      <c r="G175" s="61" t="s">
        <v>2</v>
      </c>
      <c r="H175" s="3" t="s">
        <v>41</v>
      </c>
      <c r="I175" s="3"/>
      <c r="J175" s="3" t="s">
        <v>245</v>
      </c>
      <c r="K175" s="3" t="s">
        <v>282</v>
      </c>
      <c r="L175" s="3" t="s">
        <v>23</v>
      </c>
      <c r="M175" s="3" t="s">
        <v>2</v>
      </c>
      <c r="N175" s="3" t="s">
        <v>33</v>
      </c>
      <c r="O175" s="3"/>
      <c r="P175" s="3" t="s">
        <v>244</v>
      </c>
      <c r="Q175" s="3" t="s">
        <v>281</v>
      </c>
      <c r="R175" s="7" t="s">
        <v>23</v>
      </c>
      <c r="S175" s="3" t="s">
        <v>242</v>
      </c>
      <c r="T175" s="3" t="s">
        <v>93</v>
      </c>
      <c r="U175" s="3"/>
      <c r="V175" s="3" t="s">
        <v>243</v>
      </c>
      <c r="W175" s="3"/>
      <c r="X175" s="3"/>
      <c r="Y175" s="3"/>
      <c r="Z175" s="3"/>
      <c r="AA175" s="5"/>
    </row>
    <row r="176" spans="1:27" s="4" customFormat="1" x14ac:dyDescent="0.25">
      <c r="A176" s="9" t="s">
        <v>186</v>
      </c>
      <c r="B176" s="3" t="s">
        <v>485</v>
      </c>
      <c r="C176" s="5" t="s">
        <v>1293</v>
      </c>
      <c r="D176" s="8" t="s">
        <v>260</v>
      </c>
      <c r="E176" s="3" t="s">
        <v>308</v>
      </c>
      <c r="F176" s="3" t="s">
        <v>23</v>
      </c>
      <c r="G176" s="3" t="s">
        <v>2</v>
      </c>
      <c r="H176" s="3" t="s">
        <v>37</v>
      </c>
      <c r="I176" s="3"/>
      <c r="J176" s="3" t="s">
        <v>260</v>
      </c>
      <c r="K176" s="3" t="s">
        <v>310</v>
      </c>
      <c r="L176" s="3" t="s">
        <v>23</v>
      </c>
      <c r="M176" s="61" t="s">
        <v>2</v>
      </c>
      <c r="N176" s="3" t="s">
        <v>44</v>
      </c>
      <c r="O176" s="3"/>
      <c r="P176" s="3" t="s">
        <v>246</v>
      </c>
      <c r="Q176" s="3" t="s">
        <v>309</v>
      </c>
      <c r="R176" s="7" t="s">
        <v>23</v>
      </c>
      <c r="S176" s="3" t="s">
        <v>2</v>
      </c>
      <c r="T176" s="3" t="s">
        <v>267</v>
      </c>
      <c r="U176" s="3"/>
      <c r="V176" s="3" t="s">
        <v>268</v>
      </c>
      <c r="W176" s="3"/>
      <c r="X176" s="3"/>
      <c r="Y176" s="3"/>
      <c r="Z176" s="3"/>
      <c r="AA176" s="5"/>
    </row>
    <row r="177" spans="1:27" s="4" customFormat="1" x14ac:dyDescent="0.25">
      <c r="A177" s="9" t="s">
        <v>186</v>
      </c>
      <c r="B177" s="3" t="s">
        <v>486</v>
      </c>
      <c r="C177" s="5" t="s">
        <v>1294</v>
      </c>
      <c r="D177" s="8" t="s">
        <v>268</v>
      </c>
      <c r="E177" s="3" t="s">
        <v>309</v>
      </c>
      <c r="F177" s="3" t="s">
        <v>23</v>
      </c>
      <c r="G177" s="7" t="s">
        <v>2</v>
      </c>
      <c r="H177" s="3" t="s">
        <v>267</v>
      </c>
      <c r="I177" s="3"/>
      <c r="J177" s="3" t="s">
        <v>268</v>
      </c>
      <c r="K177" s="3" t="s">
        <v>308</v>
      </c>
      <c r="L177" s="3" t="s">
        <v>23</v>
      </c>
      <c r="M177" s="3" t="s">
        <v>2</v>
      </c>
      <c r="N177" s="3" t="s">
        <v>37</v>
      </c>
      <c r="O177" s="3"/>
      <c r="P177" s="3" t="s">
        <v>260</v>
      </c>
      <c r="Q177" s="3" t="s">
        <v>310</v>
      </c>
      <c r="R177" s="3" t="s">
        <v>23</v>
      </c>
      <c r="S177" s="61" t="s">
        <v>2</v>
      </c>
      <c r="T177" s="3" t="s">
        <v>44</v>
      </c>
      <c r="U177" s="3"/>
      <c r="V177" s="3" t="s">
        <v>246</v>
      </c>
      <c r="W177" s="3"/>
      <c r="X177" s="3"/>
      <c r="Y177" s="3"/>
      <c r="Z177" s="3"/>
      <c r="AA177" s="5"/>
    </row>
    <row r="178" spans="1:27" s="4" customFormat="1" x14ac:dyDescent="0.25">
      <c r="A178" s="9" t="s">
        <v>186</v>
      </c>
      <c r="B178" s="3" t="s">
        <v>487</v>
      </c>
      <c r="C178" s="5" t="s">
        <v>1295</v>
      </c>
      <c r="D178" s="8" t="s">
        <v>246</v>
      </c>
      <c r="E178" s="3" t="s">
        <v>310</v>
      </c>
      <c r="F178" s="3" t="s">
        <v>23</v>
      </c>
      <c r="G178" s="61" t="s">
        <v>2</v>
      </c>
      <c r="H178" s="3" t="s">
        <v>44</v>
      </c>
      <c r="I178" s="3"/>
      <c r="J178" s="3" t="s">
        <v>246</v>
      </c>
      <c r="K178" s="3" t="s">
        <v>309</v>
      </c>
      <c r="L178" s="7" t="s">
        <v>23</v>
      </c>
      <c r="M178" s="3" t="s">
        <v>2</v>
      </c>
      <c r="N178" s="3" t="s">
        <v>267</v>
      </c>
      <c r="O178" s="3"/>
      <c r="P178" s="3" t="s">
        <v>268</v>
      </c>
      <c r="Q178" s="3" t="s">
        <v>308</v>
      </c>
      <c r="R178" s="3" t="s">
        <v>23</v>
      </c>
      <c r="S178" s="3" t="s">
        <v>2</v>
      </c>
      <c r="T178" s="3" t="s">
        <v>37</v>
      </c>
      <c r="U178" s="3"/>
      <c r="V178" s="3" t="s">
        <v>260</v>
      </c>
      <c r="W178" s="3"/>
      <c r="X178" s="3"/>
      <c r="Y178" s="3"/>
      <c r="Z178" s="3"/>
      <c r="AA178" s="5"/>
    </row>
    <row r="179" spans="1:27" s="4" customFormat="1" x14ac:dyDescent="0.25">
      <c r="A179" s="9" t="s">
        <v>186</v>
      </c>
      <c r="B179" s="3" t="s">
        <v>488</v>
      </c>
      <c r="C179" s="5" t="s">
        <v>1299</v>
      </c>
      <c r="D179" s="8" t="s">
        <v>266</v>
      </c>
      <c r="E179" s="3" t="s">
        <v>305</v>
      </c>
      <c r="F179" s="3" t="s">
        <v>23</v>
      </c>
      <c r="G179" s="3" t="s">
        <v>2</v>
      </c>
      <c r="H179" s="3" t="s">
        <v>35</v>
      </c>
      <c r="I179" s="3" t="s">
        <v>61</v>
      </c>
      <c r="J179" s="3" t="s">
        <v>266</v>
      </c>
      <c r="K179" s="3" t="s">
        <v>307</v>
      </c>
      <c r="L179" s="3" t="s">
        <v>23</v>
      </c>
      <c r="M179" s="61" t="s">
        <v>2</v>
      </c>
      <c r="N179" s="3" t="s">
        <v>44</v>
      </c>
      <c r="O179" s="3"/>
      <c r="P179" s="3" t="s">
        <v>269</v>
      </c>
      <c r="Q179" s="3" t="s">
        <v>306</v>
      </c>
      <c r="R179" s="7" t="s">
        <v>23</v>
      </c>
      <c r="S179" s="3" t="s">
        <v>2</v>
      </c>
      <c r="T179" s="3" t="s">
        <v>267</v>
      </c>
      <c r="U179" s="3"/>
      <c r="V179" s="3" t="s">
        <v>268</v>
      </c>
      <c r="W179" s="3"/>
      <c r="X179" s="3"/>
      <c r="Y179" s="3"/>
      <c r="Z179" s="3"/>
      <c r="AA179" s="5"/>
    </row>
    <row r="180" spans="1:27" s="4" customFormat="1" x14ac:dyDescent="0.25">
      <c r="A180" s="9" t="s">
        <v>186</v>
      </c>
      <c r="B180" s="3" t="s">
        <v>489</v>
      </c>
      <c r="C180" s="5" t="s">
        <v>1300</v>
      </c>
      <c r="D180" s="8" t="s">
        <v>268</v>
      </c>
      <c r="E180" s="3" t="s">
        <v>306</v>
      </c>
      <c r="F180" s="3" t="s">
        <v>23</v>
      </c>
      <c r="G180" s="7" t="s">
        <v>2</v>
      </c>
      <c r="H180" s="3" t="s">
        <v>267</v>
      </c>
      <c r="I180" s="3"/>
      <c r="J180" s="3" t="s">
        <v>268</v>
      </c>
      <c r="K180" s="3" t="s">
        <v>305</v>
      </c>
      <c r="L180" s="3" t="s">
        <v>23</v>
      </c>
      <c r="M180" s="3" t="s">
        <v>2</v>
      </c>
      <c r="N180" s="3" t="s">
        <v>35</v>
      </c>
      <c r="O180" s="3" t="s">
        <v>61</v>
      </c>
      <c r="P180" s="3" t="s">
        <v>266</v>
      </c>
      <c r="Q180" s="3" t="s">
        <v>307</v>
      </c>
      <c r="R180" s="3" t="s">
        <v>23</v>
      </c>
      <c r="S180" s="61" t="s">
        <v>2</v>
      </c>
      <c r="T180" s="3" t="s">
        <v>44</v>
      </c>
      <c r="U180" s="3"/>
      <c r="V180" s="3" t="s">
        <v>269</v>
      </c>
      <c r="W180" s="3"/>
      <c r="X180" s="3"/>
      <c r="Y180" s="3"/>
      <c r="Z180" s="3"/>
      <c r="AA180" s="5"/>
    </row>
    <row r="181" spans="1:27" s="4" customFormat="1" x14ac:dyDescent="0.25">
      <c r="A181" s="9" t="s">
        <v>186</v>
      </c>
      <c r="B181" s="3" t="s">
        <v>490</v>
      </c>
      <c r="C181" s="5" t="s">
        <v>1301</v>
      </c>
      <c r="D181" s="8" t="s">
        <v>269</v>
      </c>
      <c r="E181" s="3" t="s">
        <v>307</v>
      </c>
      <c r="F181" s="3" t="s">
        <v>23</v>
      </c>
      <c r="G181" s="61" t="s">
        <v>2</v>
      </c>
      <c r="H181" s="3" t="s">
        <v>44</v>
      </c>
      <c r="I181" s="3"/>
      <c r="J181" s="3" t="s">
        <v>269</v>
      </c>
      <c r="K181" s="3" t="s">
        <v>306</v>
      </c>
      <c r="L181" s="7" t="s">
        <v>23</v>
      </c>
      <c r="M181" s="3" t="s">
        <v>2</v>
      </c>
      <c r="N181" s="3" t="s">
        <v>267</v>
      </c>
      <c r="O181" s="3"/>
      <c r="P181" s="3" t="s">
        <v>268</v>
      </c>
      <c r="Q181" s="3" t="s">
        <v>305</v>
      </c>
      <c r="R181" s="3" t="s">
        <v>23</v>
      </c>
      <c r="S181" s="3" t="s">
        <v>2</v>
      </c>
      <c r="T181" s="3" t="s">
        <v>35</v>
      </c>
      <c r="U181" s="3" t="s">
        <v>61</v>
      </c>
      <c r="V181" s="3" t="s">
        <v>266</v>
      </c>
      <c r="W181" s="3"/>
      <c r="X181" s="3"/>
      <c r="Y181" s="3"/>
      <c r="Z181" s="3"/>
      <c r="AA181" s="5"/>
    </row>
    <row r="182" spans="1:27" s="4" customFormat="1" x14ac:dyDescent="0.25">
      <c r="A182" s="9" t="s">
        <v>186</v>
      </c>
      <c r="B182" s="3" t="s">
        <v>491</v>
      </c>
      <c r="C182" s="5" t="s">
        <v>1513</v>
      </c>
      <c r="D182" s="8" t="s">
        <v>260</v>
      </c>
      <c r="E182" s="3" t="s">
        <v>299</v>
      </c>
      <c r="F182" s="3" t="s">
        <v>23</v>
      </c>
      <c r="G182" s="3" t="s">
        <v>2</v>
      </c>
      <c r="H182" s="3" t="s">
        <v>37</v>
      </c>
      <c r="I182" s="3"/>
      <c r="J182" s="3" t="s">
        <v>260</v>
      </c>
      <c r="K182" s="3" t="s">
        <v>301</v>
      </c>
      <c r="L182" s="3" t="s">
        <v>23</v>
      </c>
      <c r="M182" s="61" t="s">
        <v>205</v>
      </c>
      <c r="N182" s="3" t="s">
        <v>45</v>
      </c>
      <c r="O182" s="3"/>
      <c r="P182" s="3" t="s">
        <v>262</v>
      </c>
      <c r="Q182" s="3" t="s">
        <v>300</v>
      </c>
      <c r="R182" s="7" t="s">
        <v>23</v>
      </c>
      <c r="S182" s="3" t="s">
        <v>2</v>
      </c>
      <c r="T182" s="3" t="s">
        <v>35</v>
      </c>
      <c r="U182" s="3"/>
      <c r="V182" s="3" t="s">
        <v>261</v>
      </c>
      <c r="W182" s="3"/>
      <c r="X182" s="3"/>
      <c r="Y182" s="3"/>
      <c r="Z182" s="3"/>
      <c r="AA182" s="5"/>
    </row>
    <row r="183" spans="1:27" s="4" customFormat="1" x14ac:dyDescent="0.25">
      <c r="A183" s="9" t="s">
        <v>186</v>
      </c>
      <c r="B183" s="3" t="s">
        <v>492</v>
      </c>
      <c r="C183" s="5" t="s">
        <v>1514</v>
      </c>
      <c r="D183" s="8" t="s">
        <v>261</v>
      </c>
      <c r="E183" s="3" t="s">
        <v>300</v>
      </c>
      <c r="F183" s="3" t="s">
        <v>23</v>
      </c>
      <c r="G183" s="7" t="s">
        <v>2</v>
      </c>
      <c r="H183" s="3" t="s">
        <v>35</v>
      </c>
      <c r="I183" s="3"/>
      <c r="J183" s="3" t="s">
        <v>261</v>
      </c>
      <c r="K183" s="3" t="s">
        <v>299</v>
      </c>
      <c r="L183" s="3" t="s">
        <v>23</v>
      </c>
      <c r="M183" s="3" t="s">
        <v>2</v>
      </c>
      <c r="N183" s="3" t="s">
        <v>37</v>
      </c>
      <c r="O183" s="3"/>
      <c r="P183" s="3" t="s">
        <v>260</v>
      </c>
      <c r="Q183" s="3" t="s">
        <v>301</v>
      </c>
      <c r="R183" s="3" t="s">
        <v>23</v>
      </c>
      <c r="S183" s="61" t="s">
        <v>205</v>
      </c>
      <c r="T183" s="3" t="s">
        <v>45</v>
      </c>
      <c r="U183" s="3"/>
      <c r="V183" s="3" t="s">
        <v>262</v>
      </c>
      <c r="W183" s="3"/>
      <c r="X183" s="3"/>
      <c r="Y183" s="3"/>
      <c r="Z183" s="3"/>
      <c r="AA183" s="5"/>
    </row>
    <row r="184" spans="1:27" s="4" customFormat="1" x14ac:dyDescent="0.25">
      <c r="A184" s="9" t="s">
        <v>186</v>
      </c>
      <c r="B184" s="3" t="s">
        <v>493</v>
      </c>
      <c r="C184" s="5" t="s">
        <v>1515</v>
      </c>
      <c r="D184" s="8" t="s">
        <v>262</v>
      </c>
      <c r="E184" s="3" t="s">
        <v>301</v>
      </c>
      <c r="F184" s="3" t="s">
        <v>23</v>
      </c>
      <c r="G184" s="61" t="s">
        <v>205</v>
      </c>
      <c r="H184" s="3" t="s">
        <v>45</v>
      </c>
      <c r="I184" s="3"/>
      <c r="J184" s="3" t="s">
        <v>262</v>
      </c>
      <c r="K184" s="3" t="s">
        <v>300</v>
      </c>
      <c r="L184" s="7" t="s">
        <v>23</v>
      </c>
      <c r="M184" s="3" t="s">
        <v>2</v>
      </c>
      <c r="N184" s="3" t="s">
        <v>35</v>
      </c>
      <c r="O184" s="3"/>
      <c r="P184" s="3" t="s">
        <v>261</v>
      </c>
      <c r="Q184" s="3" t="s">
        <v>299</v>
      </c>
      <c r="R184" s="3" t="s">
        <v>23</v>
      </c>
      <c r="S184" s="3" t="s">
        <v>2</v>
      </c>
      <c r="T184" s="3" t="s">
        <v>37</v>
      </c>
      <c r="U184" s="3"/>
      <c r="V184" s="3" t="s">
        <v>260</v>
      </c>
      <c r="W184" s="3"/>
      <c r="X184" s="3"/>
      <c r="Y184" s="3"/>
      <c r="Z184" s="3"/>
      <c r="AA184" s="5"/>
    </row>
    <row r="185" spans="1:27" s="4" customFormat="1" x14ac:dyDescent="0.25">
      <c r="A185" s="9" t="s">
        <v>186</v>
      </c>
      <c r="B185" s="3" t="s">
        <v>494</v>
      </c>
      <c r="C185" s="5" t="s">
        <v>1296</v>
      </c>
      <c r="D185" s="8" t="s">
        <v>263</v>
      </c>
      <c r="E185" s="3" t="s">
        <v>302</v>
      </c>
      <c r="F185" s="3" t="s">
        <v>23</v>
      </c>
      <c r="G185" s="3" t="s">
        <v>2</v>
      </c>
      <c r="H185" s="3" t="s">
        <v>44</v>
      </c>
      <c r="I185" s="3"/>
      <c r="J185" s="3" t="s">
        <v>263</v>
      </c>
      <c r="K185" s="3" t="s">
        <v>304</v>
      </c>
      <c r="L185" s="3" t="s">
        <v>23</v>
      </c>
      <c r="M185" s="61" t="s">
        <v>15</v>
      </c>
      <c r="N185" s="3" t="s">
        <v>36</v>
      </c>
      <c r="O185" s="3" t="s">
        <v>1671</v>
      </c>
      <c r="P185" s="3" t="s">
        <v>265</v>
      </c>
      <c r="Q185" s="3" t="s">
        <v>303</v>
      </c>
      <c r="R185" s="3" t="s">
        <v>23</v>
      </c>
      <c r="S185" s="61" t="s">
        <v>15</v>
      </c>
      <c r="T185" s="3" t="s">
        <v>59</v>
      </c>
      <c r="U185" s="3"/>
      <c r="V185" s="8" t="s">
        <v>2053</v>
      </c>
      <c r="W185" s="3"/>
      <c r="X185" s="3"/>
      <c r="Y185" s="3"/>
      <c r="Z185" s="3"/>
      <c r="AA185" s="5"/>
    </row>
    <row r="186" spans="1:27" s="4" customFormat="1" x14ac:dyDescent="0.25">
      <c r="A186" s="9" t="s">
        <v>186</v>
      </c>
      <c r="B186" s="3" t="s">
        <v>495</v>
      </c>
      <c r="C186" s="5" t="s">
        <v>1297</v>
      </c>
      <c r="D186" s="8" t="s">
        <v>2053</v>
      </c>
      <c r="E186" s="3" t="s">
        <v>303</v>
      </c>
      <c r="F186" s="3" t="s">
        <v>23</v>
      </c>
      <c r="G186" s="61" t="s">
        <v>15</v>
      </c>
      <c r="H186" s="3" t="s">
        <v>59</v>
      </c>
      <c r="I186" s="3"/>
      <c r="J186" s="8" t="s">
        <v>2053</v>
      </c>
      <c r="K186" s="3" t="s">
        <v>302</v>
      </c>
      <c r="L186" s="3" t="s">
        <v>23</v>
      </c>
      <c r="M186" s="3" t="s">
        <v>2</v>
      </c>
      <c r="N186" s="3" t="s">
        <v>44</v>
      </c>
      <c r="O186" s="3"/>
      <c r="P186" s="3" t="s">
        <v>263</v>
      </c>
      <c r="Q186" s="3" t="s">
        <v>304</v>
      </c>
      <c r="R186" s="3" t="s">
        <v>23</v>
      </c>
      <c r="S186" s="61" t="s">
        <v>15</v>
      </c>
      <c r="T186" s="3" t="s">
        <v>36</v>
      </c>
      <c r="U186" s="3" t="s">
        <v>1671</v>
      </c>
      <c r="V186" s="3" t="s">
        <v>265</v>
      </c>
      <c r="W186" s="3"/>
      <c r="X186" s="3"/>
      <c r="Y186" s="3"/>
      <c r="Z186" s="3"/>
      <c r="AA186" s="5"/>
    </row>
    <row r="187" spans="1:27" s="4" customFormat="1" x14ac:dyDescent="0.25">
      <c r="A187" s="9" t="s">
        <v>186</v>
      </c>
      <c r="B187" s="3" t="s">
        <v>496</v>
      </c>
      <c r="C187" s="5" t="s">
        <v>1298</v>
      </c>
      <c r="D187" s="8" t="s">
        <v>265</v>
      </c>
      <c r="E187" s="3" t="s">
        <v>304</v>
      </c>
      <c r="F187" s="3" t="s">
        <v>23</v>
      </c>
      <c r="G187" s="61" t="s">
        <v>15</v>
      </c>
      <c r="H187" s="3" t="s">
        <v>36</v>
      </c>
      <c r="I187" s="3" t="s">
        <v>1671</v>
      </c>
      <c r="J187" s="3" t="s">
        <v>265</v>
      </c>
      <c r="K187" s="3" t="s">
        <v>303</v>
      </c>
      <c r="L187" s="3" t="s">
        <v>23</v>
      </c>
      <c r="M187" s="61" t="s">
        <v>15</v>
      </c>
      <c r="N187" s="3" t="s">
        <v>59</v>
      </c>
      <c r="O187" s="3"/>
      <c r="P187" s="8" t="s">
        <v>2053</v>
      </c>
      <c r="Q187" s="3" t="s">
        <v>302</v>
      </c>
      <c r="R187" s="3" t="s">
        <v>23</v>
      </c>
      <c r="S187" s="3" t="s">
        <v>2</v>
      </c>
      <c r="T187" s="3" t="s">
        <v>44</v>
      </c>
      <c r="U187" s="3"/>
      <c r="V187" s="3" t="s">
        <v>263</v>
      </c>
      <c r="W187" s="3"/>
      <c r="X187" s="3"/>
      <c r="Y187" s="3"/>
      <c r="Z187" s="3"/>
      <c r="AA187" s="5"/>
    </row>
    <row r="188" spans="1:27" s="4" customFormat="1" x14ac:dyDescent="0.25">
      <c r="A188" s="9" t="s">
        <v>186</v>
      </c>
      <c r="B188" s="3" t="s">
        <v>497</v>
      </c>
      <c r="C188" s="5" t="s">
        <v>1284</v>
      </c>
      <c r="D188" s="8" t="s">
        <v>251</v>
      </c>
      <c r="E188" s="3" t="s">
        <v>290</v>
      </c>
      <c r="F188" s="3" t="s">
        <v>23</v>
      </c>
      <c r="G188" s="3" t="s">
        <v>2</v>
      </c>
      <c r="H188" s="3" t="s">
        <v>44</v>
      </c>
      <c r="I188" s="3"/>
      <c r="J188" s="3" t="s">
        <v>251</v>
      </c>
      <c r="K188" s="3" t="s">
        <v>292</v>
      </c>
      <c r="L188" s="3" t="s">
        <v>23</v>
      </c>
      <c r="M188" s="61" t="s">
        <v>2</v>
      </c>
      <c r="N188" s="3" t="s">
        <v>32</v>
      </c>
      <c r="O188" s="3"/>
      <c r="P188" s="3" t="s">
        <v>811</v>
      </c>
      <c r="Q188" s="3" t="s">
        <v>291</v>
      </c>
      <c r="R188" s="7" t="s">
        <v>23</v>
      </c>
      <c r="S188" s="3" t="s">
        <v>252</v>
      </c>
      <c r="T188" s="3" t="s">
        <v>93</v>
      </c>
      <c r="U188" s="3"/>
      <c r="V188" s="3" t="s">
        <v>253</v>
      </c>
      <c r="W188" s="3"/>
      <c r="X188" s="3"/>
      <c r="Y188" s="3"/>
      <c r="Z188" s="3"/>
      <c r="AA188" s="5"/>
    </row>
    <row r="189" spans="1:27" s="4" customFormat="1" x14ac:dyDescent="0.25">
      <c r="A189" s="9" t="s">
        <v>186</v>
      </c>
      <c r="B189" s="3" t="s">
        <v>498</v>
      </c>
      <c r="C189" s="5" t="s">
        <v>1285</v>
      </c>
      <c r="D189" s="8" t="s">
        <v>253</v>
      </c>
      <c r="E189" s="3" t="s">
        <v>291</v>
      </c>
      <c r="F189" s="3" t="s">
        <v>23</v>
      </c>
      <c r="G189" s="7" t="s">
        <v>252</v>
      </c>
      <c r="H189" s="3" t="s">
        <v>93</v>
      </c>
      <c r="I189" s="3"/>
      <c r="J189" s="3" t="s">
        <v>253</v>
      </c>
      <c r="K189" s="3" t="s">
        <v>290</v>
      </c>
      <c r="L189" s="3" t="s">
        <v>23</v>
      </c>
      <c r="M189" s="3" t="s">
        <v>2</v>
      </c>
      <c r="N189" s="3" t="s">
        <v>44</v>
      </c>
      <c r="O189" s="3"/>
      <c r="P189" s="3" t="s">
        <v>251</v>
      </c>
      <c r="Q189" s="3" t="s">
        <v>292</v>
      </c>
      <c r="R189" s="3" t="s">
        <v>23</v>
      </c>
      <c r="S189" s="61" t="s">
        <v>2</v>
      </c>
      <c r="T189" s="3" t="s">
        <v>32</v>
      </c>
      <c r="U189" s="3"/>
      <c r="V189" s="3" t="s">
        <v>811</v>
      </c>
      <c r="W189" s="3"/>
      <c r="X189" s="3"/>
      <c r="Y189" s="3"/>
      <c r="Z189" s="3"/>
      <c r="AA189" s="5"/>
    </row>
    <row r="190" spans="1:27" s="4" customFormat="1" x14ac:dyDescent="0.25">
      <c r="A190" s="9" t="s">
        <v>186</v>
      </c>
      <c r="B190" s="3" t="s">
        <v>499</v>
      </c>
      <c r="C190" s="5" t="s">
        <v>1286</v>
      </c>
      <c r="D190" s="8" t="s">
        <v>811</v>
      </c>
      <c r="E190" s="3" t="s">
        <v>292</v>
      </c>
      <c r="F190" s="3" t="s">
        <v>23</v>
      </c>
      <c r="G190" s="61" t="s">
        <v>2</v>
      </c>
      <c r="H190" s="3" t="s">
        <v>32</v>
      </c>
      <c r="I190" s="3"/>
      <c r="J190" s="3" t="s">
        <v>811</v>
      </c>
      <c r="K190" s="3" t="s">
        <v>291</v>
      </c>
      <c r="L190" s="7" t="s">
        <v>23</v>
      </c>
      <c r="M190" s="3" t="s">
        <v>252</v>
      </c>
      <c r="N190" s="3" t="s">
        <v>93</v>
      </c>
      <c r="O190" s="3"/>
      <c r="P190" s="3" t="s">
        <v>253</v>
      </c>
      <c r="Q190" s="3" t="s">
        <v>290</v>
      </c>
      <c r="R190" s="3" t="s">
        <v>23</v>
      </c>
      <c r="S190" s="3" t="s">
        <v>2</v>
      </c>
      <c r="T190" s="3" t="s">
        <v>44</v>
      </c>
      <c r="U190" s="3"/>
      <c r="V190" s="3" t="s">
        <v>251</v>
      </c>
      <c r="W190" s="3"/>
      <c r="X190" s="3"/>
      <c r="Y190" s="3"/>
      <c r="Z190" s="3"/>
      <c r="AA190" s="5"/>
    </row>
    <row r="191" spans="1:27" s="4" customFormat="1" x14ac:dyDescent="0.25">
      <c r="A191" s="9" t="s">
        <v>186</v>
      </c>
      <c r="B191" s="3" t="s">
        <v>500</v>
      </c>
      <c r="C191" s="5" t="s">
        <v>1278</v>
      </c>
      <c r="D191" s="8" t="s">
        <v>246</v>
      </c>
      <c r="E191" s="3" t="s">
        <v>284</v>
      </c>
      <c r="F191" s="3" t="s">
        <v>23</v>
      </c>
      <c r="G191" s="3" t="s">
        <v>2</v>
      </c>
      <c r="H191" s="3" t="s">
        <v>44</v>
      </c>
      <c r="I191" s="3"/>
      <c r="J191" s="3" t="s">
        <v>246</v>
      </c>
      <c r="K191" s="3" t="s">
        <v>286</v>
      </c>
      <c r="L191" s="3" t="s">
        <v>23</v>
      </c>
      <c r="M191" s="61" t="s">
        <v>2</v>
      </c>
      <c r="N191" s="3" t="s">
        <v>36</v>
      </c>
      <c r="O191" s="3" t="s">
        <v>40</v>
      </c>
      <c r="P191" s="3" t="s">
        <v>248</v>
      </c>
      <c r="Q191" s="3" t="s">
        <v>285</v>
      </c>
      <c r="R191" s="3" t="s">
        <v>23</v>
      </c>
      <c r="S191" s="3" t="s">
        <v>1307</v>
      </c>
      <c r="T191" s="3" t="s">
        <v>47</v>
      </c>
      <c r="U191" s="3"/>
      <c r="V191" s="3" t="s">
        <v>247</v>
      </c>
      <c r="W191" s="3"/>
      <c r="X191" s="3"/>
      <c r="Y191" s="3"/>
      <c r="Z191" s="3"/>
      <c r="AA191" s="5"/>
    </row>
    <row r="192" spans="1:27" s="4" customFormat="1" x14ac:dyDescent="0.25">
      <c r="A192" s="9" t="s">
        <v>186</v>
      </c>
      <c r="B192" s="3" t="s">
        <v>501</v>
      </c>
      <c r="C192" s="5" t="s">
        <v>1279</v>
      </c>
      <c r="D192" s="8" t="s">
        <v>247</v>
      </c>
      <c r="E192" s="3" t="s">
        <v>285</v>
      </c>
      <c r="F192" s="3" t="s">
        <v>23</v>
      </c>
      <c r="G192" s="3" t="s">
        <v>1307</v>
      </c>
      <c r="H192" s="3" t="s">
        <v>47</v>
      </c>
      <c r="I192" s="3"/>
      <c r="J192" s="3" t="s">
        <v>247</v>
      </c>
      <c r="K192" s="3" t="s">
        <v>284</v>
      </c>
      <c r="L192" s="3" t="s">
        <v>23</v>
      </c>
      <c r="M192" s="3" t="s">
        <v>2</v>
      </c>
      <c r="N192" s="3" t="s">
        <v>44</v>
      </c>
      <c r="O192" s="3"/>
      <c r="P192" s="3" t="s">
        <v>246</v>
      </c>
      <c r="Q192" s="3" t="s">
        <v>286</v>
      </c>
      <c r="R192" s="3" t="s">
        <v>23</v>
      </c>
      <c r="S192" s="61" t="s">
        <v>2</v>
      </c>
      <c r="T192" s="3" t="s">
        <v>36</v>
      </c>
      <c r="U192" s="3" t="s">
        <v>40</v>
      </c>
      <c r="V192" s="3" t="s">
        <v>248</v>
      </c>
      <c r="W192" s="3"/>
      <c r="X192" s="3"/>
      <c r="Y192" s="3"/>
      <c r="Z192" s="3"/>
      <c r="AA192" s="5"/>
    </row>
    <row r="193" spans="1:27" s="4" customFormat="1" x14ac:dyDescent="0.25">
      <c r="A193" s="9" t="s">
        <v>186</v>
      </c>
      <c r="B193" s="3" t="s">
        <v>502</v>
      </c>
      <c r="C193" s="5" t="s">
        <v>1280</v>
      </c>
      <c r="D193" s="8" t="s">
        <v>248</v>
      </c>
      <c r="E193" s="3" t="s">
        <v>286</v>
      </c>
      <c r="F193" s="3" t="s">
        <v>23</v>
      </c>
      <c r="G193" s="61" t="s">
        <v>2</v>
      </c>
      <c r="H193" s="3" t="s">
        <v>36</v>
      </c>
      <c r="I193" s="3" t="s">
        <v>40</v>
      </c>
      <c r="J193" s="3" t="s">
        <v>248</v>
      </c>
      <c r="K193" s="3" t="s">
        <v>285</v>
      </c>
      <c r="L193" s="3" t="s">
        <v>23</v>
      </c>
      <c r="M193" s="3" t="s">
        <v>1307</v>
      </c>
      <c r="N193" s="3" t="s">
        <v>47</v>
      </c>
      <c r="O193" s="3"/>
      <c r="P193" s="3" t="s">
        <v>247</v>
      </c>
      <c r="Q193" s="3" t="s">
        <v>284</v>
      </c>
      <c r="R193" s="3" t="s">
        <v>23</v>
      </c>
      <c r="S193" s="3" t="s">
        <v>2</v>
      </c>
      <c r="T193" s="3" t="s">
        <v>44</v>
      </c>
      <c r="U193" s="3"/>
      <c r="V193" s="3" t="s">
        <v>246</v>
      </c>
      <c r="W193" s="3"/>
      <c r="X193" s="3"/>
      <c r="Y193" s="3"/>
      <c r="Z193" s="3"/>
      <c r="AA193" s="5"/>
    </row>
    <row r="194" spans="1:27" s="4" customFormat="1" x14ac:dyDescent="0.25">
      <c r="A194" s="9" t="s">
        <v>186</v>
      </c>
      <c r="B194" s="3" t="s">
        <v>503</v>
      </c>
      <c r="C194" s="5" t="s">
        <v>1290</v>
      </c>
      <c r="D194" s="8" t="s">
        <v>258</v>
      </c>
      <c r="E194" s="3" t="s">
        <v>296</v>
      </c>
      <c r="F194" s="3" t="s">
        <v>23</v>
      </c>
      <c r="G194" s="3" t="s">
        <v>2</v>
      </c>
      <c r="H194" s="3" t="s">
        <v>44</v>
      </c>
      <c r="I194" s="3"/>
      <c r="J194" s="3" t="s">
        <v>258</v>
      </c>
      <c r="K194" s="3" t="s">
        <v>298</v>
      </c>
      <c r="L194" s="3" t="s">
        <v>23</v>
      </c>
      <c r="M194" s="61" t="s">
        <v>2</v>
      </c>
      <c r="N194" s="3" t="s">
        <v>36</v>
      </c>
      <c r="O194" s="3" t="s">
        <v>65</v>
      </c>
      <c r="P194" s="3" t="s">
        <v>259</v>
      </c>
      <c r="Q194" s="3" t="s">
        <v>297</v>
      </c>
      <c r="R194" s="7" t="s">
        <v>23</v>
      </c>
      <c r="S194" s="63" t="s">
        <v>15</v>
      </c>
      <c r="T194" s="3" t="s">
        <v>52</v>
      </c>
      <c r="U194" s="3" t="s">
        <v>59</v>
      </c>
      <c r="V194" s="3" t="s">
        <v>124</v>
      </c>
      <c r="W194" s="3"/>
      <c r="X194" s="3"/>
      <c r="Y194" s="3"/>
      <c r="Z194" s="3"/>
      <c r="AA194" s="5"/>
    </row>
    <row r="195" spans="1:27" s="4" customFormat="1" x14ac:dyDescent="0.25">
      <c r="A195" s="9" t="s">
        <v>186</v>
      </c>
      <c r="B195" s="3" t="s">
        <v>504</v>
      </c>
      <c r="C195" s="5" t="s">
        <v>1291</v>
      </c>
      <c r="D195" s="8" t="s">
        <v>124</v>
      </c>
      <c r="E195" s="3" t="s">
        <v>297</v>
      </c>
      <c r="F195" s="3" t="s">
        <v>23</v>
      </c>
      <c r="G195" s="7" t="s">
        <v>15</v>
      </c>
      <c r="H195" s="3" t="s">
        <v>52</v>
      </c>
      <c r="I195" s="3" t="s">
        <v>59</v>
      </c>
      <c r="J195" s="3" t="s">
        <v>124</v>
      </c>
      <c r="K195" s="3" t="s">
        <v>296</v>
      </c>
      <c r="L195" s="3" t="s">
        <v>23</v>
      </c>
      <c r="M195" s="3" t="s">
        <v>2</v>
      </c>
      <c r="N195" s="3" t="s">
        <v>44</v>
      </c>
      <c r="O195" s="3"/>
      <c r="P195" s="3" t="s">
        <v>258</v>
      </c>
      <c r="Q195" s="3" t="s">
        <v>298</v>
      </c>
      <c r="R195" s="3" t="s">
        <v>23</v>
      </c>
      <c r="S195" s="61" t="s">
        <v>2</v>
      </c>
      <c r="T195" s="3" t="s">
        <v>36</v>
      </c>
      <c r="U195" s="3" t="s">
        <v>65</v>
      </c>
      <c r="V195" s="3" t="s">
        <v>259</v>
      </c>
      <c r="W195" s="3"/>
      <c r="X195" s="3"/>
      <c r="Y195" s="3"/>
      <c r="Z195" s="3"/>
      <c r="AA195" s="5"/>
    </row>
    <row r="196" spans="1:27" s="4" customFormat="1" x14ac:dyDescent="0.25">
      <c r="A196" s="9" t="s">
        <v>186</v>
      </c>
      <c r="B196" s="3" t="s">
        <v>505</v>
      </c>
      <c r="C196" s="5" t="s">
        <v>1292</v>
      </c>
      <c r="D196" s="8" t="s">
        <v>259</v>
      </c>
      <c r="E196" s="3" t="s">
        <v>298</v>
      </c>
      <c r="F196" s="3" t="s">
        <v>23</v>
      </c>
      <c r="G196" s="61" t="s">
        <v>2</v>
      </c>
      <c r="H196" s="3" t="s">
        <v>36</v>
      </c>
      <c r="I196" s="3" t="s">
        <v>65</v>
      </c>
      <c r="J196" s="3" t="s">
        <v>259</v>
      </c>
      <c r="K196" s="3" t="s">
        <v>297</v>
      </c>
      <c r="L196" s="7" t="s">
        <v>23</v>
      </c>
      <c r="M196" s="63" t="s">
        <v>15</v>
      </c>
      <c r="N196" s="3" t="s">
        <v>52</v>
      </c>
      <c r="O196" s="3" t="s">
        <v>59</v>
      </c>
      <c r="P196" s="3" t="s">
        <v>124</v>
      </c>
      <c r="Q196" s="3" t="s">
        <v>296</v>
      </c>
      <c r="R196" s="3" t="s">
        <v>23</v>
      </c>
      <c r="S196" s="3" t="s">
        <v>2</v>
      </c>
      <c r="T196" s="3" t="s">
        <v>44</v>
      </c>
      <c r="U196" s="3"/>
      <c r="V196" s="3" t="s">
        <v>258</v>
      </c>
      <c r="W196" s="3"/>
      <c r="X196" s="3"/>
      <c r="Y196" s="3"/>
      <c r="Z196" s="3"/>
      <c r="AA196" s="5"/>
    </row>
    <row r="197" spans="1:27" s="4" customFormat="1" x14ac:dyDescent="0.25">
      <c r="A197" s="9" t="s">
        <v>186</v>
      </c>
      <c r="B197" s="3" t="s">
        <v>506</v>
      </c>
      <c r="C197" s="5" t="s">
        <v>1287</v>
      </c>
      <c r="D197" s="8" t="s">
        <v>812</v>
      </c>
      <c r="E197" s="3" t="s">
        <v>293</v>
      </c>
      <c r="F197" s="3" t="s">
        <v>23</v>
      </c>
      <c r="G197" s="63" t="s">
        <v>254</v>
      </c>
      <c r="H197" s="3" t="s">
        <v>93</v>
      </c>
      <c r="I197" s="3"/>
      <c r="J197" s="3" t="s">
        <v>812</v>
      </c>
      <c r="K197" s="3" t="s">
        <v>295</v>
      </c>
      <c r="L197" s="3" t="s">
        <v>23</v>
      </c>
      <c r="M197" s="61" t="s">
        <v>2</v>
      </c>
      <c r="N197" s="3" t="s">
        <v>32</v>
      </c>
      <c r="O197" s="3"/>
      <c r="P197" s="3" t="s">
        <v>257</v>
      </c>
      <c r="Q197" s="3" t="s">
        <v>294</v>
      </c>
      <c r="R197" s="7" t="s">
        <v>23</v>
      </c>
      <c r="S197" s="63" t="s">
        <v>15</v>
      </c>
      <c r="T197" s="3" t="s">
        <v>49</v>
      </c>
      <c r="U197" s="3" t="s">
        <v>1253</v>
      </c>
      <c r="V197" s="3" t="s">
        <v>256</v>
      </c>
      <c r="W197" s="3"/>
      <c r="X197" s="3"/>
      <c r="Y197" s="3"/>
      <c r="Z197" s="3"/>
      <c r="AA197" s="5"/>
    </row>
    <row r="198" spans="1:27" s="4" customFormat="1" x14ac:dyDescent="0.25">
      <c r="A198" s="9" t="s">
        <v>186</v>
      </c>
      <c r="B198" s="3" t="s">
        <v>507</v>
      </c>
      <c r="C198" s="5" t="s">
        <v>1288</v>
      </c>
      <c r="D198" s="8" t="s">
        <v>256</v>
      </c>
      <c r="E198" s="3" t="s">
        <v>294</v>
      </c>
      <c r="F198" s="3" t="s">
        <v>23</v>
      </c>
      <c r="G198" s="63" t="s">
        <v>15</v>
      </c>
      <c r="H198" s="3" t="s">
        <v>49</v>
      </c>
      <c r="I198" s="3" t="s">
        <v>1253</v>
      </c>
      <c r="J198" s="3" t="s">
        <v>256</v>
      </c>
      <c r="K198" s="3" t="s">
        <v>293</v>
      </c>
      <c r="L198" s="7" t="s">
        <v>23</v>
      </c>
      <c r="M198" s="63" t="s">
        <v>254</v>
      </c>
      <c r="N198" s="3" t="s">
        <v>93</v>
      </c>
      <c r="O198" s="3"/>
      <c r="P198" s="3" t="s">
        <v>812</v>
      </c>
      <c r="Q198" s="3" t="s">
        <v>295</v>
      </c>
      <c r="R198" s="3" t="s">
        <v>23</v>
      </c>
      <c r="S198" s="61" t="s">
        <v>2</v>
      </c>
      <c r="T198" s="3" t="s">
        <v>32</v>
      </c>
      <c r="U198" s="3"/>
      <c r="V198" s="3" t="s">
        <v>257</v>
      </c>
      <c r="W198" s="3"/>
      <c r="X198" s="3"/>
      <c r="Y198" s="3"/>
      <c r="Z198" s="3"/>
      <c r="AA198" s="5"/>
    </row>
    <row r="199" spans="1:27" s="4" customFormat="1" x14ac:dyDescent="0.25">
      <c r="A199" s="9" t="s">
        <v>186</v>
      </c>
      <c r="B199" s="3" t="s">
        <v>508</v>
      </c>
      <c r="C199" s="5" t="s">
        <v>1289</v>
      </c>
      <c r="D199" s="8" t="s">
        <v>257</v>
      </c>
      <c r="E199" s="3" t="s">
        <v>295</v>
      </c>
      <c r="F199" s="3" t="s">
        <v>23</v>
      </c>
      <c r="G199" s="61" t="s">
        <v>2</v>
      </c>
      <c r="H199" s="3" t="s">
        <v>32</v>
      </c>
      <c r="I199" s="3"/>
      <c r="J199" s="3" t="s">
        <v>257</v>
      </c>
      <c r="K199" s="3" t="s">
        <v>294</v>
      </c>
      <c r="L199" s="7" t="s">
        <v>23</v>
      </c>
      <c r="M199" s="63" t="s">
        <v>15</v>
      </c>
      <c r="N199" s="3" t="s">
        <v>49</v>
      </c>
      <c r="O199" s="3" t="s">
        <v>1253</v>
      </c>
      <c r="P199" s="3" t="s">
        <v>256</v>
      </c>
      <c r="Q199" s="3" t="s">
        <v>293</v>
      </c>
      <c r="R199" s="7" t="s">
        <v>23</v>
      </c>
      <c r="S199" s="63" t="s">
        <v>254</v>
      </c>
      <c r="T199" s="3" t="s">
        <v>93</v>
      </c>
      <c r="U199" s="3"/>
      <c r="V199" s="3" t="s">
        <v>812</v>
      </c>
      <c r="W199" s="3"/>
      <c r="X199" s="3"/>
      <c r="Y199" s="3"/>
      <c r="Z199" s="3"/>
      <c r="AA199" s="5"/>
    </row>
    <row r="200" spans="1:27" s="4" customFormat="1" x14ac:dyDescent="0.25">
      <c r="A200" s="9" t="s">
        <v>186</v>
      </c>
      <c r="B200" s="3" t="s">
        <v>509</v>
      </c>
      <c r="C200" s="5" t="s">
        <v>1281</v>
      </c>
      <c r="D200" s="8" t="s">
        <v>249</v>
      </c>
      <c r="E200" s="3" t="s">
        <v>287</v>
      </c>
      <c r="F200" s="3" t="s">
        <v>23</v>
      </c>
      <c r="G200" s="63" t="s">
        <v>16</v>
      </c>
      <c r="H200" s="3" t="s">
        <v>36</v>
      </c>
      <c r="I200" s="3" t="s">
        <v>1249</v>
      </c>
      <c r="J200" s="3" t="s">
        <v>249</v>
      </c>
      <c r="K200" s="3" t="s">
        <v>289</v>
      </c>
      <c r="L200" s="3" t="s">
        <v>23</v>
      </c>
      <c r="M200" s="61" t="s">
        <v>15</v>
      </c>
      <c r="N200" s="3" t="s">
        <v>36</v>
      </c>
      <c r="O200" s="3" t="s">
        <v>1672</v>
      </c>
      <c r="P200" s="3" t="s">
        <v>250</v>
      </c>
      <c r="Q200" s="3" t="s">
        <v>288</v>
      </c>
      <c r="R200" s="7" t="s">
        <v>23</v>
      </c>
      <c r="S200" s="63" t="s">
        <v>2</v>
      </c>
      <c r="T200" s="3" t="s">
        <v>33</v>
      </c>
      <c r="U200" s="3"/>
      <c r="V200" s="3" t="s">
        <v>244</v>
      </c>
      <c r="W200" s="3"/>
      <c r="X200" s="3"/>
      <c r="Y200" s="3"/>
      <c r="Z200" s="3"/>
      <c r="AA200" s="5"/>
    </row>
    <row r="201" spans="1:27" s="4" customFormat="1" x14ac:dyDescent="0.25">
      <c r="A201" s="9" t="s">
        <v>186</v>
      </c>
      <c r="B201" s="3" t="s">
        <v>510</v>
      </c>
      <c r="C201" s="5" t="s">
        <v>1282</v>
      </c>
      <c r="D201" s="8" t="s">
        <v>244</v>
      </c>
      <c r="E201" s="3" t="s">
        <v>288</v>
      </c>
      <c r="F201" s="3" t="s">
        <v>23</v>
      </c>
      <c r="G201" s="63" t="s">
        <v>2</v>
      </c>
      <c r="H201" s="3" t="s">
        <v>33</v>
      </c>
      <c r="I201" s="3"/>
      <c r="J201" s="3" t="s">
        <v>244</v>
      </c>
      <c r="K201" s="3" t="s">
        <v>287</v>
      </c>
      <c r="L201" s="7" t="s">
        <v>23</v>
      </c>
      <c r="M201" s="63" t="s">
        <v>16</v>
      </c>
      <c r="N201" s="3" t="s">
        <v>36</v>
      </c>
      <c r="O201" s="3" t="s">
        <v>1249</v>
      </c>
      <c r="P201" s="3" t="s">
        <v>249</v>
      </c>
      <c r="Q201" s="3" t="s">
        <v>289</v>
      </c>
      <c r="R201" s="3" t="s">
        <v>23</v>
      </c>
      <c r="S201" s="61" t="s">
        <v>15</v>
      </c>
      <c r="T201" s="3" t="s">
        <v>36</v>
      </c>
      <c r="U201" s="3" t="s">
        <v>1672</v>
      </c>
      <c r="V201" s="3" t="s">
        <v>250</v>
      </c>
      <c r="W201" s="3"/>
      <c r="X201" s="3"/>
      <c r="Y201" s="3"/>
      <c r="Z201" s="3"/>
      <c r="AA201" s="5"/>
    </row>
    <row r="202" spans="1:27" s="4" customFormat="1" x14ac:dyDescent="0.25">
      <c r="A202" s="9" t="s">
        <v>186</v>
      </c>
      <c r="B202" s="3" t="s">
        <v>511</v>
      </c>
      <c r="C202" s="5" t="s">
        <v>1283</v>
      </c>
      <c r="D202" s="8" t="s">
        <v>250</v>
      </c>
      <c r="E202" s="3" t="s">
        <v>289</v>
      </c>
      <c r="F202" s="3" t="s">
        <v>23</v>
      </c>
      <c r="G202" s="61" t="s">
        <v>15</v>
      </c>
      <c r="H202" s="3" t="s">
        <v>36</v>
      </c>
      <c r="I202" s="3" t="s">
        <v>1672</v>
      </c>
      <c r="J202" s="3" t="s">
        <v>250</v>
      </c>
      <c r="K202" s="3" t="s">
        <v>288</v>
      </c>
      <c r="L202" s="7" t="s">
        <v>23</v>
      </c>
      <c r="M202" s="63" t="s">
        <v>2</v>
      </c>
      <c r="N202" s="3" t="s">
        <v>33</v>
      </c>
      <c r="O202" s="3"/>
      <c r="P202" s="3" t="s">
        <v>244</v>
      </c>
      <c r="Q202" s="3" t="s">
        <v>287</v>
      </c>
      <c r="R202" s="7" t="s">
        <v>23</v>
      </c>
      <c r="S202" s="63" t="s">
        <v>16</v>
      </c>
      <c r="T202" s="3" t="s">
        <v>36</v>
      </c>
      <c r="U202" s="3" t="s">
        <v>1249</v>
      </c>
      <c r="V202" s="3" t="s">
        <v>249</v>
      </c>
      <c r="W202" s="3"/>
      <c r="X202" s="3"/>
      <c r="Y202" s="3"/>
      <c r="Z202" s="3"/>
      <c r="AA202" s="5"/>
    </row>
    <row r="203" spans="1:27" s="4" customFormat="1" x14ac:dyDescent="0.25">
      <c r="A203" s="9" t="s">
        <v>186</v>
      </c>
      <c r="B203" s="3" t="s">
        <v>512</v>
      </c>
      <c r="C203" s="5" t="s">
        <v>1302</v>
      </c>
      <c r="D203" s="8" t="s">
        <v>269</v>
      </c>
      <c r="E203" s="3" t="s">
        <v>311</v>
      </c>
      <c r="F203" s="3" t="s">
        <v>23</v>
      </c>
      <c r="G203" s="3" t="s">
        <v>2</v>
      </c>
      <c r="H203" s="3" t="s">
        <v>44</v>
      </c>
      <c r="I203" s="3"/>
      <c r="J203" s="3" t="s">
        <v>269</v>
      </c>
      <c r="K203" s="3" t="s">
        <v>313</v>
      </c>
      <c r="L203" s="3" t="s">
        <v>23</v>
      </c>
      <c r="M203" s="3" t="s">
        <v>2</v>
      </c>
      <c r="N203" s="3" t="s">
        <v>42</v>
      </c>
      <c r="O203" s="3"/>
      <c r="P203" s="3" t="s">
        <v>270</v>
      </c>
      <c r="Q203" s="3" t="s">
        <v>312</v>
      </c>
      <c r="R203" s="7" t="s">
        <v>23</v>
      </c>
      <c r="S203" s="61" t="s">
        <v>2</v>
      </c>
      <c r="T203" s="3" t="s">
        <v>37</v>
      </c>
      <c r="U203" s="3"/>
      <c r="V203" s="3" t="s">
        <v>260</v>
      </c>
      <c r="W203" s="3"/>
      <c r="X203" s="3"/>
      <c r="Y203" s="3"/>
      <c r="Z203" s="3"/>
      <c r="AA203" s="5"/>
    </row>
    <row r="204" spans="1:27" s="4" customFormat="1" x14ac:dyDescent="0.25">
      <c r="A204" s="9" t="s">
        <v>186</v>
      </c>
      <c r="B204" s="3" t="s">
        <v>513</v>
      </c>
      <c r="C204" s="5" t="s">
        <v>1303</v>
      </c>
      <c r="D204" s="8" t="s">
        <v>260</v>
      </c>
      <c r="E204" s="3" t="s">
        <v>312</v>
      </c>
      <c r="F204" s="3" t="s">
        <v>23</v>
      </c>
      <c r="G204" s="61" t="s">
        <v>2</v>
      </c>
      <c r="H204" s="3" t="s">
        <v>37</v>
      </c>
      <c r="I204" s="3"/>
      <c r="J204" s="3" t="s">
        <v>260</v>
      </c>
      <c r="K204" s="3" t="s">
        <v>311</v>
      </c>
      <c r="L204" s="3" t="s">
        <v>23</v>
      </c>
      <c r="M204" s="3" t="s">
        <v>2</v>
      </c>
      <c r="N204" s="3" t="s">
        <v>44</v>
      </c>
      <c r="O204" s="3"/>
      <c r="P204" s="3" t="s">
        <v>269</v>
      </c>
      <c r="Q204" s="3" t="s">
        <v>313</v>
      </c>
      <c r="R204" s="3" t="s">
        <v>23</v>
      </c>
      <c r="S204" s="3" t="s">
        <v>2</v>
      </c>
      <c r="T204" s="3" t="s">
        <v>42</v>
      </c>
      <c r="U204" s="3"/>
      <c r="V204" s="3" t="s">
        <v>270</v>
      </c>
      <c r="W204" s="3"/>
      <c r="X204" s="3"/>
      <c r="Y204" s="3"/>
      <c r="Z204" s="3"/>
      <c r="AA204" s="5"/>
    </row>
    <row r="205" spans="1:27" s="4" customFormat="1" x14ac:dyDescent="0.25">
      <c r="A205" s="9" t="s">
        <v>186</v>
      </c>
      <c r="B205" s="3" t="s">
        <v>514</v>
      </c>
      <c r="C205" s="5" t="s">
        <v>1304</v>
      </c>
      <c r="D205" s="8" t="s">
        <v>270</v>
      </c>
      <c r="E205" s="3" t="s">
        <v>313</v>
      </c>
      <c r="F205" s="3" t="s">
        <v>23</v>
      </c>
      <c r="G205" s="3" t="s">
        <v>2</v>
      </c>
      <c r="H205" s="3" t="s">
        <v>42</v>
      </c>
      <c r="I205" s="3"/>
      <c r="J205" s="3" t="s">
        <v>270</v>
      </c>
      <c r="K205" s="3" t="s">
        <v>312</v>
      </c>
      <c r="L205" s="7" t="s">
        <v>23</v>
      </c>
      <c r="M205" s="61" t="s">
        <v>2</v>
      </c>
      <c r="N205" s="3" t="s">
        <v>37</v>
      </c>
      <c r="O205" s="3"/>
      <c r="P205" s="3" t="s">
        <v>260</v>
      </c>
      <c r="Q205" s="3" t="s">
        <v>311</v>
      </c>
      <c r="R205" s="3" t="s">
        <v>23</v>
      </c>
      <c r="S205" s="3" t="s">
        <v>2</v>
      </c>
      <c r="T205" s="3" t="s">
        <v>44</v>
      </c>
      <c r="U205" s="3"/>
      <c r="V205" s="3" t="s">
        <v>269</v>
      </c>
      <c r="W205" s="3"/>
      <c r="X205" s="3"/>
      <c r="Y205" s="3"/>
      <c r="Z205" s="3"/>
      <c r="AA205" s="5"/>
    </row>
    <row r="206" spans="1:27" s="4" customFormat="1" x14ac:dyDescent="0.25">
      <c r="A206" s="9" t="s">
        <v>186</v>
      </c>
      <c r="B206" s="3" t="s">
        <v>515</v>
      </c>
      <c r="C206" s="5" t="s">
        <v>1312</v>
      </c>
      <c r="D206" s="8" t="s">
        <v>144</v>
      </c>
      <c r="E206" s="3" t="s">
        <v>1082</v>
      </c>
      <c r="F206" s="3" t="s">
        <v>8</v>
      </c>
      <c r="G206" s="61" t="s">
        <v>9</v>
      </c>
      <c r="H206" s="3" t="s">
        <v>36</v>
      </c>
      <c r="I206" s="3" t="s">
        <v>34</v>
      </c>
      <c r="J206" s="3" t="s">
        <v>144</v>
      </c>
      <c r="K206" s="3" t="s">
        <v>1084</v>
      </c>
      <c r="L206" s="3" t="s">
        <v>8</v>
      </c>
      <c r="M206" s="3" t="s">
        <v>1678</v>
      </c>
      <c r="N206" s="3" t="s">
        <v>93</v>
      </c>
      <c r="O206" s="3"/>
      <c r="P206" s="3" t="s">
        <v>125</v>
      </c>
      <c r="Q206" s="3" t="s">
        <v>1083</v>
      </c>
      <c r="R206" s="7" t="s">
        <v>8</v>
      </c>
      <c r="S206" s="3" t="s">
        <v>9</v>
      </c>
      <c r="T206" s="3" t="s">
        <v>36</v>
      </c>
      <c r="U206" s="3" t="s">
        <v>40</v>
      </c>
      <c r="V206" s="3" t="s">
        <v>130</v>
      </c>
      <c r="W206" s="3"/>
      <c r="X206" s="3"/>
      <c r="Y206" s="3"/>
      <c r="Z206" s="3"/>
      <c r="AA206" s="5"/>
    </row>
    <row r="207" spans="1:27" s="4" customFormat="1" x14ac:dyDescent="0.25">
      <c r="A207" s="9" t="s">
        <v>186</v>
      </c>
      <c r="B207" s="3" t="s">
        <v>516</v>
      </c>
      <c r="C207" s="5" t="s">
        <v>1313</v>
      </c>
      <c r="D207" s="8" t="s">
        <v>130</v>
      </c>
      <c r="E207" s="3" t="s">
        <v>1083</v>
      </c>
      <c r="F207" s="3" t="s">
        <v>8</v>
      </c>
      <c r="G207" s="7" t="s">
        <v>9</v>
      </c>
      <c r="H207" s="3" t="s">
        <v>36</v>
      </c>
      <c r="I207" s="3" t="s">
        <v>40</v>
      </c>
      <c r="J207" s="3" t="s">
        <v>130</v>
      </c>
      <c r="K207" s="3" t="s">
        <v>1082</v>
      </c>
      <c r="L207" s="3" t="s">
        <v>8</v>
      </c>
      <c r="M207" s="61" t="s">
        <v>9</v>
      </c>
      <c r="N207" s="3" t="s">
        <v>36</v>
      </c>
      <c r="O207" s="3" t="s">
        <v>34</v>
      </c>
      <c r="P207" s="3" t="s">
        <v>144</v>
      </c>
      <c r="Q207" s="3" t="s">
        <v>1084</v>
      </c>
      <c r="R207" s="3" t="s">
        <v>8</v>
      </c>
      <c r="S207" s="3" t="s">
        <v>1678</v>
      </c>
      <c r="T207" s="3" t="s">
        <v>93</v>
      </c>
      <c r="U207" s="3"/>
      <c r="V207" s="3" t="s">
        <v>125</v>
      </c>
      <c r="W207" s="3"/>
      <c r="X207" s="3"/>
      <c r="Y207" s="3"/>
      <c r="Z207" s="3"/>
      <c r="AA207" s="5"/>
    </row>
    <row r="208" spans="1:27" s="4" customFormat="1" x14ac:dyDescent="0.25">
      <c r="A208" s="9" t="s">
        <v>186</v>
      </c>
      <c r="B208" s="3" t="s">
        <v>517</v>
      </c>
      <c r="C208" s="5" t="s">
        <v>1314</v>
      </c>
      <c r="D208" s="8" t="s">
        <v>125</v>
      </c>
      <c r="E208" s="3" t="s">
        <v>1084</v>
      </c>
      <c r="F208" s="3" t="s">
        <v>8</v>
      </c>
      <c r="G208" s="3" t="s">
        <v>1678</v>
      </c>
      <c r="H208" s="3" t="s">
        <v>93</v>
      </c>
      <c r="I208" s="3"/>
      <c r="J208" s="3" t="s">
        <v>125</v>
      </c>
      <c r="K208" s="3" t="s">
        <v>1083</v>
      </c>
      <c r="L208" s="7" t="s">
        <v>8</v>
      </c>
      <c r="M208" s="3" t="s">
        <v>9</v>
      </c>
      <c r="N208" s="3" t="s">
        <v>36</v>
      </c>
      <c r="O208" s="3" t="s">
        <v>40</v>
      </c>
      <c r="P208" s="3" t="s">
        <v>130</v>
      </c>
      <c r="Q208" s="3" t="s">
        <v>1082</v>
      </c>
      <c r="R208" s="3" t="s">
        <v>8</v>
      </c>
      <c r="S208" s="61" t="s">
        <v>9</v>
      </c>
      <c r="T208" s="3" t="s">
        <v>36</v>
      </c>
      <c r="U208" s="3" t="s">
        <v>34</v>
      </c>
      <c r="V208" s="3" t="s">
        <v>144</v>
      </c>
      <c r="W208" s="3"/>
      <c r="X208" s="3"/>
      <c r="Y208" s="3"/>
      <c r="Z208" s="3"/>
      <c r="AA208" s="5"/>
    </row>
    <row r="209" spans="1:27" s="4" customFormat="1" x14ac:dyDescent="0.25">
      <c r="A209" s="9" t="s">
        <v>186</v>
      </c>
      <c r="B209" s="3" t="s">
        <v>518</v>
      </c>
      <c r="C209" s="5" t="s">
        <v>1318</v>
      </c>
      <c r="D209" s="8" t="s">
        <v>813</v>
      </c>
      <c r="E209" s="3" t="s">
        <v>1085</v>
      </c>
      <c r="F209" s="3" t="s">
        <v>8</v>
      </c>
      <c r="G209" s="3" t="s">
        <v>20</v>
      </c>
      <c r="H209" s="3" t="s">
        <v>44</v>
      </c>
      <c r="I209" s="3" t="s">
        <v>1308</v>
      </c>
      <c r="J209" s="3" t="s">
        <v>813</v>
      </c>
      <c r="K209" s="3" t="s">
        <v>1087</v>
      </c>
      <c r="L209" s="3" t="s">
        <v>8</v>
      </c>
      <c r="M209" s="3" t="s">
        <v>20</v>
      </c>
      <c r="N209" s="3" t="s">
        <v>35</v>
      </c>
      <c r="O209" s="3" t="s">
        <v>1669</v>
      </c>
      <c r="P209" s="3" t="s">
        <v>105</v>
      </c>
      <c r="Q209" s="3" t="s">
        <v>1086</v>
      </c>
      <c r="R209" s="3" t="s">
        <v>8</v>
      </c>
      <c r="S209" s="3" t="s">
        <v>20</v>
      </c>
      <c r="T209" s="3" t="s">
        <v>36</v>
      </c>
      <c r="U209" s="3" t="s">
        <v>40</v>
      </c>
      <c r="V209" s="3" t="s">
        <v>108</v>
      </c>
      <c r="W209" s="3"/>
      <c r="X209" s="3"/>
      <c r="Y209" s="3"/>
      <c r="Z209" s="3"/>
      <c r="AA209" s="5"/>
    </row>
    <row r="210" spans="1:27" s="4" customFormat="1" x14ac:dyDescent="0.25">
      <c r="A210" s="9" t="s">
        <v>186</v>
      </c>
      <c r="B210" s="3" t="s">
        <v>519</v>
      </c>
      <c r="C210" s="5" t="s">
        <v>1319</v>
      </c>
      <c r="D210" s="8" t="s">
        <v>108</v>
      </c>
      <c r="E210" s="3" t="s">
        <v>1086</v>
      </c>
      <c r="F210" s="3" t="s">
        <v>8</v>
      </c>
      <c r="G210" s="3" t="s">
        <v>20</v>
      </c>
      <c r="H210" s="3" t="s">
        <v>36</v>
      </c>
      <c r="I210" s="3" t="s">
        <v>40</v>
      </c>
      <c r="J210" s="3" t="s">
        <v>108</v>
      </c>
      <c r="K210" s="3" t="s">
        <v>1085</v>
      </c>
      <c r="L210" s="3" t="s">
        <v>8</v>
      </c>
      <c r="M210" s="3" t="s">
        <v>20</v>
      </c>
      <c r="N210" s="3" t="s">
        <v>44</v>
      </c>
      <c r="O210" s="3" t="s">
        <v>1308</v>
      </c>
      <c r="P210" s="3" t="s">
        <v>813</v>
      </c>
      <c r="Q210" s="3" t="s">
        <v>1087</v>
      </c>
      <c r="R210" s="3" t="s">
        <v>8</v>
      </c>
      <c r="S210" s="3" t="s">
        <v>20</v>
      </c>
      <c r="T210" s="3" t="s">
        <v>35</v>
      </c>
      <c r="U210" s="3" t="s">
        <v>1669</v>
      </c>
      <c r="V210" s="3" t="s">
        <v>105</v>
      </c>
      <c r="W210" s="3"/>
      <c r="X210" s="3"/>
      <c r="Y210" s="3"/>
      <c r="Z210" s="3"/>
      <c r="AA210" s="5"/>
    </row>
    <row r="211" spans="1:27" s="4" customFormat="1" x14ac:dyDescent="0.25">
      <c r="A211" s="9" t="s">
        <v>186</v>
      </c>
      <c r="B211" s="3" t="s">
        <v>520</v>
      </c>
      <c r="C211" s="5" t="s">
        <v>1320</v>
      </c>
      <c r="D211" s="8" t="s">
        <v>105</v>
      </c>
      <c r="E211" s="3" t="s">
        <v>1087</v>
      </c>
      <c r="F211" s="3" t="s">
        <v>8</v>
      </c>
      <c r="G211" s="3" t="s">
        <v>20</v>
      </c>
      <c r="H211" s="3" t="s">
        <v>35</v>
      </c>
      <c r="I211" s="3" t="s">
        <v>1669</v>
      </c>
      <c r="J211" s="3" t="s">
        <v>105</v>
      </c>
      <c r="K211" s="3" t="s">
        <v>1086</v>
      </c>
      <c r="L211" s="3" t="s">
        <v>8</v>
      </c>
      <c r="M211" s="3" t="s">
        <v>20</v>
      </c>
      <c r="N211" s="3" t="s">
        <v>36</v>
      </c>
      <c r="O211" s="3" t="s">
        <v>40</v>
      </c>
      <c r="P211" s="3" t="s">
        <v>108</v>
      </c>
      <c r="Q211" s="3" t="s">
        <v>1085</v>
      </c>
      <c r="R211" s="3" t="s">
        <v>8</v>
      </c>
      <c r="S211" s="3" t="s">
        <v>20</v>
      </c>
      <c r="T211" s="3" t="s">
        <v>44</v>
      </c>
      <c r="U211" s="3" t="s">
        <v>1308</v>
      </c>
      <c r="V211" s="3" t="s">
        <v>813</v>
      </c>
      <c r="W211" s="3"/>
      <c r="X211" s="3"/>
      <c r="Y211" s="3"/>
      <c r="Z211" s="3"/>
      <c r="AA211" s="5"/>
    </row>
    <row r="212" spans="1:27" s="4" customFormat="1" x14ac:dyDescent="0.25">
      <c r="A212" s="9" t="s">
        <v>186</v>
      </c>
      <c r="B212" s="3" t="s">
        <v>521</v>
      </c>
      <c r="C212" s="5" t="s">
        <v>1327</v>
      </c>
      <c r="D212" s="8" t="s">
        <v>814</v>
      </c>
      <c r="E212" s="3" t="s">
        <v>1088</v>
      </c>
      <c r="F212" s="3" t="s">
        <v>8</v>
      </c>
      <c r="G212" s="3" t="s">
        <v>9</v>
      </c>
      <c r="H212" s="3" t="s">
        <v>36</v>
      </c>
      <c r="I212" s="3" t="s">
        <v>30</v>
      </c>
      <c r="J212" s="3" t="s">
        <v>814</v>
      </c>
      <c r="K212" s="3" t="s">
        <v>1091</v>
      </c>
      <c r="L212" s="3" t="s">
        <v>8</v>
      </c>
      <c r="M212" s="3" t="s">
        <v>20</v>
      </c>
      <c r="N212" s="3" t="s">
        <v>41</v>
      </c>
      <c r="O212" s="3"/>
      <c r="P212" s="3" t="s">
        <v>107</v>
      </c>
      <c r="Q212" s="3" t="s">
        <v>1089</v>
      </c>
      <c r="R212" s="3" t="s">
        <v>8</v>
      </c>
      <c r="S212" s="3" t="s">
        <v>1090</v>
      </c>
      <c r="T212" s="3" t="s">
        <v>93</v>
      </c>
      <c r="U212" s="3"/>
      <c r="V212" s="3" t="s">
        <v>815</v>
      </c>
      <c r="W212" s="3"/>
      <c r="X212" s="3"/>
      <c r="Y212" s="3"/>
      <c r="Z212" s="3"/>
      <c r="AA212" s="5"/>
    </row>
    <row r="213" spans="1:27" s="4" customFormat="1" x14ac:dyDescent="0.25">
      <c r="A213" s="9" t="s">
        <v>186</v>
      </c>
      <c r="B213" s="3" t="s">
        <v>522</v>
      </c>
      <c r="C213" s="5" t="s">
        <v>1328</v>
      </c>
      <c r="D213" s="8" t="s">
        <v>815</v>
      </c>
      <c r="E213" s="3" t="s">
        <v>1089</v>
      </c>
      <c r="F213" s="3" t="s">
        <v>8</v>
      </c>
      <c r="G213" s="3" t="s">
        <v>1090</v>
      </c>
      <c r="H213" s="3" t="s">
        <v>93</v>
      </c>
      <c r="I213" s="3"/>
      <c r="J213" s="3" t="s">
        <v>815</v>
      </c>
      <c r="K213" s="3" t="s">
        <v>1088</v>
      </c>
      <c r="L213" s="3" t="s">
        <v>8</v>
      </c>
      <c r="M213" s="3" t="s">
        <v>9</v>
      </c>
      <c r="N213" s="3" t="s">
        <v>36</v>
      </c>
      <c r="O213" s="3" t="s">
        <v>30</v>
      </c>
      <c r="P213" s="3" t="s">
        <v>814</v>
      </c>
      <c r="Q213" s="3" t="s">
        <v>1091</v>
      </c>
      <c r="R213" s="3" t="s">
        <v>8</v>
      </c>
      <c r="S213" s="3" t="s">
        <v>20</v>
      </c>
      <c r="T213" s="3" t="s">
        <v>41</v>
      </c>
      <c r="U213" s="3"/>
      <c r="V213" s="3" t="s">
        <v>107</v>
      </c>
      <c r="W213" s="3"/>
      <c r="X213" s="3"/>
      <c r="Y213" s="3"/>
      <c r="Z213" s="3"/>
      <c r="AA213" s="5"/>
    </row>
    <row r="214" spans="1:27" s="4" customFormat="1" x14ac:dyDescent="0.25">
      <c r="A214" s="9" t="s">
        <v>186</v>
      </c>
      <c r="B214" s="3" t="s">
        <v>523</v>
      </c>
      <c r="C214" s="5" t="s">
        <v>1329</v>
      </c>
      <c r="D214" s="8" t="s">
        <v>107</v>
      </c>
      <c r="E214" s="3" t="s">
        <v>1091</v>
      </c>
      <c r="F214" s="3" t="s">
        <v>8</v>
      </c>
      <c r="G214" s="3" t="s">
        <v>20</v>
      </c>
      <c r="H214" s="3" t="s">
        <v>41</v>
      </c>
      <c r="I214" s="3"/>
      <c r="J214" s="3" t="s">
        <v>107</v>
      </c>
      <c r="K214" s="3" t="s">
        <v>1089</v>
      </c>
      <c r="L214" s="3" t="s">
        <v>8</v>
      </c>
      <c r="M214" s="3" t="s">
        <v>1090</v>
      </c>
      <c r="N214" s="3" t="s">
        <v>93</v>
      </c>
      <c r="O214" s="3"/>
      <c r="P214" s="3" t="s">
        <v>815</v>
      </c>
      <c r="Q214" s="3" t="s">
        <v>1088</v>
      </c>
      <c r="R214" s="3" t="s">
        <v>8</v>
      </c>
      <c r="S214" s="3" t="s">
        <v>9</v>
      </c>
      <c r="T214" s="3" t="s">
        <v>36</v>
      </c>
      <c r="U214" s="3" t="s">
        <v>30</v>
      </c>
      <c r="V214" s="3" t="s">
        <v>814</v>
      </c>
      <c r="W214" s="3"/>
      <c r="X214" s="3"/>
      <c r="Y214" s="3"/>
      <c r="Z214" s="3"/>
      <c r="AA214" s="5"/>
    </row>
    <row r="215" spans="1:27" s="4" customFormat="1" x14ac:dyDescent="0.25">
      <c r="A215" s="9" t="s">
        <v>186</v>
      </c>
      <c r="B215" s="3" t="s">
        <v>524</v>
      </c>
      <c r="C215" s="5" t="s">
        <v>1321</v>
      </c>
      <c r="D215" s="8" t="s">
        <v>100</v>
      </c>
      <c r="E215" s="3" t="s">
        <v>1092</v>
      </c>
      <c r="F215" s="3" t="s">
        <v>8</v>
      </c>
      <c r="G215" s="3" t="s">
        <v>9</v>
      </c>
      <c r="H215" s="3" t="s">
        <v>36</v>
      </c>
      <c r="I215" s="3" t="s">
        <v>63</v>
      </c>
      <c r="J215" s="3" t="s">
        <v>100</v>
      </c>
      <c r="K215" s="3" t="s">
        <v>1094</v>
      </c>
      <c r="L215" s="3" t="s">
        <v>8</v>
      </c>
      <c r="M215" s="3" t="s">
        <v>20</v>
      </c>
      <c r="N215" s="3" t="s">
        <v>49</v>
      </c>
      <c r="O215" s="3"/>
      <c r="P215" s="3" t="s">
        <v>816</v>
      </c>
      <c r="Q215" s="3" t="s">
        <v>1093</v>
      </c>
      <c r="R215" s="3" t="s">
        <v>8</v>
      </c>
      <c r="S215" s="3" t="s">
        <v>20</v>
      </c>
      <c r="T215" s="3" t="s">
        <v>41</v>
      </c>
      <c r="U215" s="3"/>
      <c r="V215" s="3" t="s">
        <v>107</v>
      </c>
      <c r="W215" s="3"/>
      <c r="X215" s="3"/>
      <c r="Y215" s="3"/>
      <c r="Z215" s="3"/>
      <c r="AA215" s="5"/>
    </row>
    <row r="216" spans="1:27" s="4" customFormat="1" x14ac:dyDescent="0.25">
      <c r="A216" s="9" t="s">
        <v>186</v>
      </c>
      <c r="B216" s="3" t="s">
        <v>525</v>
      </c>
      <c r="C216" s="5" t="s">
        <v>1322</v>
      </c>
      <c r="D216" s="8" t="s">
        <v>107</v>
      </c>
      <c r="E216" s="3" t="s">
        <v>1093</v>
      </c>
      <c r="F216" s="3" t="s">
        <v>8</v>
      </c>
      <c r="G216" s="3" t="s">
        <v>20</v>
      </c>
      <c r="H216" s="3" t="s">
        <v>41</v>
      </c>
      <c r="I216" s="3"/>
      <c r="J216" s="3" t="s">
        <v>107</v>
      </c>
      <c r="K216" s="3" t="s">
        <v>1092</v>
      </c>
      <c r="L216" s="3" t="s">
        <v>8</v>
      </c>
      <c r="M216" s="3" t="s">
        <v>9</v>
      </c>
      <c r="N216" s="3" t="s">
        <v>36</v>
      </c>
      <c r="O216" s="3" t="s">
        <v>63</v>
      </c>
      <c r="P216" s="3" t="s">
        <v>100</v>
      </c>
      <c r="Q216" s="3" t="s">
        <v>1094</v>
      </c>
      <c r="R216" s="3" t="s">
        <v>8</v>
      </c>
      <c r="S216" s="3" t="s">
        <v>20</v>
      </c>
      <c r="T216" s="3" t="s">
        <v>49</v>
      </c>
      <c r="U216" s="3"/>
      <c r="V216" s="3" t="s">
        <v>816</v>
      </c>
      <c r="W216" s="3"/>
      <c r="X216" s="3"/>
      <c r="Y216" s="3"/>
      <c r="Z216" s="3"/>
      <c r="AA216" s="5"/>
    </row>
    <row r="217" spans="1:27" s="4" customFormat="1" x14ac:dyDescent="0.25">
      <c r="A217" s="9" t="s">
        <v>186</v>
      </c>
      <c r="B217" s="3" t="s">
        <v>526</v>
      </c>
      <c r="C217" s="5" t="s">
        <v>1323</v>
      </c>
      <c r="D217" s="8" t="s">
        <v>816</v>
      </c>
      <c r="E217" s="3" t="s">
        <v>1094</v>
      </c>
      <c r="F217" s="3" t="s">
        <v>8</v>
      </c>
      <c r="G217" s="3" t="s">
        <v>20</v>
      </c>
      <c r="H217" s="3" t="s">
        <v>49</v>
      </c>
      <c r="I217" s="3"/>
      <c r="J217" s="3" t="s">
        <v>816</v>
      </c>
      <c r="K217" s="3" t="s">
        <v>1093</v>
      </c>
      <c r="L217" s="3" t="s">
        <v>8</v>
      </c>
      <c r="M217" s="3" t="s">
        <v>20</v>
      </c>
      <c r="N217" s="3" t="s">
        <v>41</v>
      </c>
      <c r="O217" s="3"/>
      <c r="P217" s="3" t="s">
        <v>107</v>
      </c>
      <c r="Q217" s="3" t="s">
        <v>1092</v>
      </c>
      <c r="R217" s="3" t="s">
        <v>8</v>
      </c>
      <c r="S217" s="3" t="s">
        <v>9</v>
      </c>
      <c r="T217" s="3" t="s">
        <v>36</v>
      </c>
      <c r="U217" s="3" t="s">
        <v>63</v>
      </c>
      <c r="V217" s="3" t="s">
        <v>100</v>
      </c>
      <c r="W217" s="3"/>
      <c r="X217" s="3"/>
      <c r="Y217" s="3"/>
      <c r="Z217" s="3"/>
      <c r="AA217" s="5"/>
    </row>
    <row r="218" spans="1:27" s="4" customFormat="1" x14ac:dyDescent="0.25">
      <c r="A218" s="9" t="s">
        <v>186</v>
      </c>
      <c r="B218" s="3" t="s">
        <v>527</v>
      </c>
      <c r="C218" s="5" t="s">
        <v>1330</v>
      </c>
      <c r="D218" s="8" t="s">
        <v>101</v>
      </c>
      <c r="E218" s="3" t="s">
        <v>1095</v>
      </c>
      <c r="F218" s="3" t="s">
        <v>8</v>
      </c>
      <c r="G218" s="3" t="s">
        <v>9</v>
      </c>
      <c r="H218" s="3" t="s">
        <v>53</v>
      </c>
      <c r="I218" s="3"/>
      <c r="J218" s="3" t="s">
        <v>101</v>
      </c>
      <c r="K218" s="3" t="s">
        <v>1097</v>
      </c>
      <c r="L218" s="3" t="s">
        <v>8</v>
      </c>
      <c r="M218" s="3" t="s">
        <v>20</v>
      </c>
      <c r="N218" s="3" t="s">
        <v>36</v>
      </c>
      <c r="O218" s="3" t="s">
        <v>51</v>
      </c>
      <c r="P218" s="3" t="s">
        <v>106</v>
      </c>
      <c r="Q218" s="3" t="s">
        <v>1096</v>
      </c>
      <c r="R218" s="3" t="s">
        <v>8</v>
      </c>
      <c r="S218" s="3" t="s">
        <v>20</v>
      </c>
      <c r="T218" s="3" t="s">
        <v>44</v>
      </c>
      <c r="U218" s="3" t="s">
        <v>1308</v>
      </c>
      <c r="V218" s="3" t="s">
        <v>813</v>
      </c>
      <c r="W218" s="3"/>
      <c r="X218" s="3"/>
      <c r="Y218" s="3"/>
      <c r="Z218" s="3"/>
      <c r="AA218" s="5"/>
    </row>
    <row r="219" spans="1:27" s="4" customFormat="1" x14ac:dyDescent="0.25">
      <c r="A219" s="9" t="s">
        <v>186</v>
      </c>
      <c r="B219" s="3" t="s">
        <v>528</v>
      </c>
      <c r="C219" s="5" t="s">
        <v>1331</v>
      </c>
      <c r="D219" s="8" t="s">
        <v>813</v>
      </c>
      <c r="E219" s="3" t="s">
        <v>1096</v>
      </c>
      <c r="F219" s="3" t="s">
        <v>8</v>
      </c>
      <c r="G219" s="3" t="s">
        <v>20</v>
      </c>
      <c r="H219" s="3" t="s">
        <v>44</v>
      </c>
      <c r="I219" s="3" t="s">
        <v>1308</v>
      </c>
      <c r="J219" s="3" t="s">
        <v>813</v>
      </c>
      <c r="K219" s="3" t="s">
        <v>1095</v>
      </c>
      <c r="L219" s="3" t="s">
        <v>8</v>
      </c>
      <c r="M219" s="3" t="s">
        <v>9</v>
      </c>
      <c r="N219" s="3" t="s">
        <v>53</v>
      </c>
      <c r="O219" s="3"/>
      <c r="P219" s="3" t="s">
        <v>101</v>
      </c>
      <c r="Q219" s="3" t="s">
        <v>1097</v>
      </c>
      <c r="R219" s="3" t="s">
        <v>8</v>
      </c>
      <c r="S219" s="3" t="s">
        <v>20</v>
      </c>
      <c r="T219" s="3" t="s">
        <v>36</v>
      </c>
      <c r="U219" s="3" t="s">
        <v>51</v>
      </c>
      <c r="V219" s="3" t="s">
        <v>106</v>
      </c>
      <c r="W219" s="3"/>
      <c r="X219" s="3"/>
      <c r="Y219" s="3"/>
      <c r="Z219" s="3"/>
      <c r="AA219" s="5"/>
    </row>
    <row r="220" spans="1:27" s="4" customFormat="1" x14ac:dyDescent="0.25">
      <c r="A220" s="9" t="s">
        <v>186</v>
      </c>
      <c r="B220" s="3" t="s">
        <v>529</v>
      </c>
      <c r="C220" s="5" t="s">
        <v>1332</v>
      </c>
      <c r="D220" s="8" t="s">
        <v>106</v>
      </c>
      <c r="E220" s="3" t="s">
        <v>1097</v>
      </c>
      <c r="F220" s="3" t="s">
        <v>8</v>
      </c>
      <c r="G220" s="3" t="s">
        <v>20</v>
      </c>
      <c r="H220" s="3" t="s">
        <v>36</v>
      </c>
      <c r="I220" s="3" t="s">
        <v>51</v>
      </c>
      <c r="J220" s="3" t="s">
        <v>106</v>
      </c>
      <c r="K220" s="3" t="s">
        <v>1096</v>
      </c>
      <c r="L220" s="3" t="s">
        <v>8</v>
      </c>
      <c r="M220" s="3" t="s">
        <v>20</v>
      </c>
      <c r="N220" s="3" t="s">
        <v>44</v>
      </c>
      <c r="O220" s="3" t="s">
        <v>1308</v>
      </c>
      <c r="P220" s="3" t="s">
        <v>813</v>
      </c>
      <c r="Q220" s="3" t="s">
        <v>1095</v>
      </c>
      <c r="R220" s="3" t="s">
        <v>8</v>
      </c>
      <c r="S220" s="3" t="s">
        <v>9</v>
      </c>
      <c r="T220" s="3" t="s">
        <v>53</v>
      </c>
      <c r="U220" s="3"/>
      <c r="V220" s="3" t="s">
        <v>101</v>
      </c>
      <c r="W220" s="3"/>
      <c r="X220" s="3"/>
      <c r="Y220" s="3"/>
      <c r="Z220" s="3"/>
      <c r="AA220" s="5"/>
    </row>
    <row r="221" spans="1:27" s="4" customFormat="1" x14ac:dyDescent="0.25">
      <c r="A221" s="9" t="s">
        <v>186</v>
      </c>
      <c r="B221" s="3" t="s">
        <v>530</v>
      </c>
      <c r="C221" s="5" t="s">
        <v>1339</v>
      </c>
      <c r="D221" s="8" t="s">
        <v>107</v>
      </c>
      <c r="E221" s="3" t="s">
        <v>1098</v>
      </c>
      <c r="F221" s="3" t="s">
        <v>8</v>
      </c>
      <c r="G221" s="3" t="s">
        <v>20</v>
      </c>
      <c r="H221" s="3" t="s">
        <v>41</v>
      </c>
      <c r="I221" s="3"/>
      <c r="J221" s="3" t="s">
        <v>107</v>
      </c>
      <c r="K221" s="3" t="s">
        <v>1100</v>
      </c>
      <c r="L221" s="3" t="s">
        <v>8</v>
      </c>
      <c r="M221" s="3" t="s">
        <v>20</v>
      </c>
      <c r="N221" s="3" t="s">
        <v>36</v>
      </c>
      <c r="O221" s="3" t="s">
        <v>34</v>
      </c>
      <c r="P221" s="3" t="s">
        <v>137</v>
      </c>
      <c r="Q221" s="3" t="s">
        <v>1099</v>
      </c>
      <c r="R221" s="3" t="s">
        <v>8</v>
      </c>
      <c r="S221" s="3" t="s">
        <v>20</v>
      </c>
      <c r="T221" s="3" t="s">
        <v>44</v>
      </c>
      <c r="U221" s="3" t="s">
        <v>1308</v>
      </c>
      <c r="V221" s="3" t="s">
        <v>813</v>
      </c>
      <c r="W221" s="3"/>
      <c r="X221" s="3"/>
      <c r="Y221" s="3"/>
      <c r="Z221" s="3"/>
      <c r="AA221" s="5"/>
    </row>
    <row r="222" spans="1:27" s="4" customFormat="1" x14ac:dyDescent="0.25">
      <c r="A222" s="9" t="s">
        <v>186</v>
      </c>
      <c r="B222" s="3" t="s">
        <v>531</v>
      </c>
      <c r="C222" s="5" t="s">
        <v>1340</v>
      </c>
      <c r="D222" s="8" t="s">
        <v>813</v>
      </c>
      <c r="E222" s="3" t="s">
        <v>1099</v>
      </c>
      <c r="F222" s="3" t="s">
        <v>8</v>
      </c>
      <c r="G222" s="3" t="s">
        <v>20</v>
      </c>
      <c r="H222" s="3" t="s">
        <v>44</v>
      </c>
      <c r="I222" s="3" t="s">
        <v>1308</v>
      </c>
      <c r="J222" s="3" t="s">
        <v>813</v>
      </c>
      <c r="K222" s="3" t="s">
        <v>1098</v>
      </c>
      <c r="L222" s="3" t="s">
        <v>8</v>
      </c>
      <c r="M222" s="3" t="s">
        <v>20</v>
      </c>
      <c r="N222" s="3" t="s">
        <v>41</v>
      </c>
      <c r="O222" s="3"/>
      <c r="P222" s="3" t="s">
        <v>107</v>
      </c>
      <c r="Q222" s="3" t="s">
        <v>1100</v>
      </c>
      <c r="R222" s="3" t="s">
        <v>8</v>
      </c>
      <c r="S222" s="3" t="s">
        <v>20</v>
      </c>
      <c r="T222" s="3" t="s">
        <v>36</v>
      </c>
      <c r="U222" s="3" t="s">
        <v>34</v>
      </c>
      <c r="V222" s="3" t="s">
        <v>137</v>
      </c>
      <c r="W222" s="3"/>
      <c r="X222" s="3"/>
      <c r="Y222" s="3"/>
      <c r="Z222" s="3"/>
      <c r="AA222" s="5"/>
    </row>
    <row r="223" spans="1:27" s="4" customFormat="1" x14ac:dyDescent="0.25">
      <c r="A223" s="9" t="s">
        <v>186</v>
      </c>
      <c r="B223" s="3" t="s">
        <v>532</v>
      </c>
      <c r="C223" s="5" t="s">
        <v>1341</v>
      </c>
      <c r="D223" s="8" t="s">
        <v>137</v>
      </c>
      <c r="E223" s="3" t="s">
        <v>1100</v>
      </c>
      <c r="F223" s="3" t="s">
        <v>8</v>
      </c>
      <c r="G223" s="3" t="s">
        <v>20</v>
      </c>
      <c r="H223" s="3" t="s">
        <v>36</v>
      </c>
      <c r="I223" s="3" t="s">
        <v>34</v>
      </c>
      <c r="J223" s="3" t="s">
        <v>137</v>
      </c>
      <c r="K223" s="3" t="s">
        <v>1099</v>
      </c>
      <c r="L223" s="3" t="s">
        <v>8</v>
      </c>
      <c r="M223" s="3" t="s">
        <v>20</v>
      </c>
      <c r="N223" s="3" t="s">
        <v>44</v>
      </c>
      <c r="O223" s="3" t="s">
        <v>1308</v>
      </c>
      <c r="P223" s="3" t="s">
        <v>813</v>
      </c>
      <c r="Q223" s="3" t="s">
        <v>1098</v>
      </c>
      <c r="R223" s="3" t="s">
        <v>8</v>
      </c>
      <c r="S223" s="3" t="s">
        <v>20</v>
      </c>
      <c r="T223" s="3" t="s">
        <v>41</v>
      </c>
      <c r="U223" s="3"/>
      <c r="V223" s="3" t="s">
        <v>107</v>
      </c>
      <c r="W223" s="3"/>
      <c r="X223" s="3"/>
      <c r="Y223" s="3"/>
      <c r="Z223" s="3"/>
      <c r="AA223" s="5"/>
    </row>
    <row r="224" spans="1:27" s="4" customFormat="1" x14ac:dyDescent="0.25">
      <c r="A224" s="9" t="s">
        <v>186</v>
      </c>
      <c r="B224" s="3" t="s">
        <v>533</v>
      </c>
      <c r="C224" s="5" t="s">
        <v>1342</v>
      </c>
      <c r="D224" s="8" t="s">
        <v>98</v>
      </c>
      <c r="E224" s="3" t="s">
        <v>1101</v>
      </c>
      <c r="F224" s="3" t="s">
        <v>8</v>
      </c>
      <c r="G224" s="3" t="s">
        <v>20</v>
      </c>
      <c r="H224" s="3" t="s">
        <v>36</v>
      </c>
      <c r="I224" s="3" t="s">
        <v>63</v>
      </c>
      <c r="J224" s="3" t="s">
        <v>98</v>
      </c>
      <c r="K224" s="3" t="s">
        <v>1103</v>
      </c>
      <c r="L224" s="3" t="s">
        <v>8</v>
      </c>
      <c r="M224" s="3" t="s">
        <v>20</v>
      </c>
      <c r="N224" s="3" t="s">
        <v>52</v>
      </c>
      <c r="O224" s="3" t="s">
        <v>45</v>
      </c>
      <c r="P224" s="3" t="s">
        <v>102</v>
      </c>
      <c r="Q224" s="3" t="s">
        <v>1102</v>
      </c>
      <c r="R224" s="3" t="s">
        <v>8</v>
      </c>
      <c r="S224" s="3" t="s">
        <v>20</v>
      </c>
      <c r="T224" s="3" t="s">
        <v>33</v>
      </c>
      <c r="U224" s="3"/>
      <c r="V224" s="3" t="s">
        <v>817</v>
      </c>
      <c r="W224" s="3"/>
      <c r="X224" s="3"/>
      <c r="Y224" s="3"/>
      <c r="Z224" s="3"/>
      <c r="AA224" s="5"/>
    </row>
    <row r="225" spans="1:27" s="4" customFormat="1" x14ac:dyDescent="0.25">
      <c r="A225" s="9" t="s">
        <v>186</v>
      </c>
      <c r="B225" s="3" t="s">
        <v>534</v>
      </c>
      <c r="C225" s="5" t="s">
        <v>1343</v>
      </c>
      <c r="D225" s="8" t="s">
        <v>817</v>
      </c>
      <c r="E225" s="3" t="s">
        <v>1102</v>
      </c>
      <c r="F225" s="3" t="s">
        <v>8</v>
      </c>
      <c r="G225" s="3" t="s">
        <v>20</v>
      </c>
      <c r="H225" s="3" t="s">
        <v>33</v>
      </c>
      <c r="I225" s="3"/>
      <c r="J225" s="3" t="s">
        <v>817</v>
      </c>
      <c r="K225" s="3" t="s">
        <v>1101</v>
      </c>
      <c r="L225" s="3" t="s">
        <v>8</v>
      </c>
      <c r="M225" s="3" t="s">
        <v>20</v>
      </c>
      <c r="N225" s="3" t="s">
        <v>36</v>
      </c>
      <c r="O225" s="3" t="s">
        <v>63</v>
      </c>
      <c r="P225" s="3" t="s">
        <v>98</v>
      </c>
      <c r="Q225" s="3" t="s">
        <v>1103</v>
      </c>
      <c r="R225" s="3" t="s">
        <v>8</v>
      </c>
      <c r="S225" s="3" t="s">
        <v>20</v>
      </c>
      <c r="T225" s="3" t="s">
        <v>52</v>
      </c>
      <c r="U225" s="3" t="s">
        <v>45</v>
      </c>
      <c r="V225" s="3" t="s">
        <v>102</v>
      </c>
      <c r="W225" s="3"/>
      <c r="X225" s="3"/>
      <c r="Y225" s="3"/>
      <c r="Z225" s="3"/>
      <c r="AA225" s="5"/>
    </row>
    <row r="226" spans="1:27" s="4" customFormat="1" x14ac:dyDescent="0.25">
      <c r="A226" s="9" t="s">
        <v>186</v>
      </c>
      <c r="B226" s="3" t="s">
        <v>535</v>
      </c>
      <c r="C226" s="5" t="s">
        <v>1344</v>
      </c>
      <c r="D226" s="8" t="s">
        <v>102</v>
      </c>
      <c r="E226" s="3" t="s">
        <v>1103</v>
      </c>
      <c r="F226" s="3" t="s">
        <v>8</v>
      </c>
      <c r="G226" s="3" t="s">
        <v>20</v>
      </c>
      <c r="H226" s="3" t="s">
        <v>52</v>
      </c>
      <c r="I226" s="3" t="s">
        <v>45</v>
      </c>
      <c r="J226" s="3" t="s">
        <v>102</v>
      </c>
      <c r="K226" s="3" t="s">
        <v>1102</v>
      </c>
      <c r="L226" s="3" t="s">
        <v>8</v>
      </c>
      <c r="M226" s="3" t="s">
        <v>20</v>
      </c>
      <c r="N226" s="3" t="s">
        <v>33</v>
      </c>
      <c r="O226" s="3"/>
      <c r="P226" s="3" t="s">
        <v>817</v>
      </c>
      <c r="Q226" s="3" t="s">
        <v>1101</v>
      </c>
      <c r="R226" s="3" t="s">
        <v>8</v>
      </c>
      <c r="S226" s="3" t="s">
        <v>20</v>
      </c>
      <c r="T226" s="3" t="s">
        <v>36</v>
      </c>
      <c r="U226" s="3" t="s">
        <v>63</v>
      </c>
      <c r="V226" s="3" t="s">
        <v>98</v>
      </c>
      <c r="W226" s="3"/>
      <c r="X226" s="3"/>
      <c r="Y226" s="3"/>
      <c r="Z226" s="3"/>
      <c r="AA226" s="5"/>
    </row>
    <row r="227" spans="1:27" s="4" customFormat="1" x14ac:dyDescent="0.25">
      <c r="A227" s="9" t="s">
        <v>186</v>
      </c>
      <c r="B227" s="3" t="s">
        <v>536</v>
      </c>
      <c r="C227" s="5" t="s">
        <v>1333</v>
      </c>
      <c r="D227" s="8" t="s">
        <v>818</v>
      </c>
      <c r="E227" s="3" t="s">
        <v>1104</v>
      </c>
      <c r="F227" s="3" t="s">
        <v>8</v>
      </c>
      <c r="G227" s="3" t="s">
        <v>9</v>
      </c>
      <c r="H227" s="3" t="s">
        <v>45</v>
      </c>
      <c r="I227" s="3" t="s">
        <v>52</v>
      </c>
      <c r="J227" s="3" t="s">
        <v>818</v>
      </c>
      <c r="K227" s="3" t="s">
        <v>1106</v>
      </c>
      <c r="L227" s="3" t="s">
        <v>8</v>
      </c>
      <c r="M227" s="3" t="s">
        <v>20</v>
      </c>
      <c r="N227" s="3" t="s">
        <v>32</v>
      </c>
      <c r="O227" s="3"/>
      <c r="P227" s="3" t="s">
        <v>819</v>
      </c>
      <c r="Q227" s="3" t="s">
        <v>1105</v>
      </c>
      <c r="R227" s="3" t="s">
        <v>8</v>
      </c>
      <c r="S227" s="3" t="s">
        <v>20</v>
      </c>
      <c r="T227" s="3" t="s">
        <v>44</v>
      </c>
      <c r="U227" s="3" t="s">
        <v>1308</v>
      </c>
      <c r="V227" s="3" t="s">
        <v>813</v>
      </c>
      <c r="W227" s="3"/>
      <c r="X227" s="3"/>
      <c r="Y227" s="3"/>
      <c r="Z227" s="3"/>
      <c r="AA227" s="5"/>
    </row>
    <row r="228" spans="1:27" s="4" customFormat="1" x14ac:dyDescent="0.25">
      <c r="A228" s="9" t="s">
        <v>186</v>
      </c>
      <c r="B228" s="3" t="s">
        <v>537</v>
      </c>
      <c r="C228" s="5" t="s">
        <v>1334</v>
      </c>
      <c r="D228" s="8" t="s">
        <v>813</v>
      </c>
      <c r="E228" s="3" t="s">
        <v>1105</v>
      </c>
      <c r="F228" s="3" t="s">
        <v>8</v>
      </c>
      <c r="G228" s="3" t="s">
        <v>20</v>
      </c>
      <c r="H228" s="3" t="s">
        <v>44</v>
      </c>
      <c r="I228" s="3" t="s">
        <v>1308</v>
      </c>
      <c r="J228" s="3" t="s">
        <v>813</v>
      </c>
      <c r="K228" s="3" t="s">
        <v>1104</v>
      </c>
      <c r="L228" s="3" t="s">
        <v>8</v>
      </c>
      <c r="M228" s="3" t="s">
        <v>9</v>
      </c>
      <c r="N228" s="3" t="s">
        <v>45</v>
      </c>
      <c r="O228" s="3" t="s">
        <v>52</v>
      </c>
      <c r="P228" s="3" t="s">
        <v>818</v>
      </c>
      <c r="Q228" s="3" t="s">
        <v>1106</v>
      </c>
      <c r="R228" s="3" t="s">
        <v>8</v>
      </c>
      <c r="S228" s="3" t="s">
        <v>20</v>
      </c>
      <c r="T228" s="3" t="s">
        <v>32</v>
      </c>
      <c r="U228" s="3"/>
      <c r="V228" s="3" t="s">
        <v>819</v>
      </c>
      <c r="W228" s="3"/>
      <c r="X228" s="3"/>
      <c r="Y228" s="3"/>
      <c r="Z228" s="3"/>
      <c r="AA228" s="5"/>
    </row>
    <row r="229" spans="1:27" s="4" customFormat="1" x14ac:dyDescent="0.25">
      <c r="A229" s="9" t="s">
        <v>186</v>
      </c>
      <c r="B229" s="3" t="s">
        <v>538</v>
      </c>
      <c r="C229" s="5" t="s">
        <v>1335</v>
      </c>
      <c r="D229" s="8" t="s">
        <v>819</v>
      </c>
      <c r="E229" s="3" t="s">
        <v>1106</v>
      </c>
      <c r="F229" s="3" t="s">
        <v>8</v>
      </c>
      <c r="G229" s="3" t="s">
        <v>20</v>
      </c>
      <c r="H229" s="3" t="s">
        <v>32</v>
      </c>
      <c r="I229" s="3"/>
      <c r="J229" s="3" t="s">
        <v>819</v>
      </c>
      <c r="K229" s="3" t="s">
        <v>1105</v>
      </c>
      <c r="L229" s="3" t="s">
        <v>8</v>
      </c>
      <c r="M229" s="3" t="s">
        <v>20</v>
      </c>
      <c r="N229" s="3" t="s">
        <v>44</v>
      </c>
      <c r="O229" s="3" t="s">
        <v>1308</v>
      </c>
      <c r="P229" s="3" t="s">
        <v>813</v>
      </c>
      <c r="Q229" s="3" t="s">
        <v>1104</v>
      </c>
      <c r="R229" s="3" t="s">
        <v>8</v>
      </c>
      <c r="S229" s="3" t="s">
        <v>9</v>
      </c>
      <c r="T229" s="3" t="s">
        <v>45</v>
      </c>
      <c r="U229" s="3" t="s">
        <v>52</v>
      </c>
      <c r="V229" s="3" t="s">
        <v>818</v>
      </c>
      <c r="W229" s="3"/>
      <c r="X229" s="3"/>
      <c r="Y229" s="3"/>
      <c r="Z229" s="3"/>
      <c r="AA229" s="5"/>
    </row>
    <row r="230" spans="1:27" s="4" customFormat="1" x14ac:dyDescent="0.25">
      <c r="A230" s="9" t="s">
        <v>186</v>
      </c>
      <c r="B230" s="3" t="s">
        <v>539</v>
      </c>
      <c r="C230" s="5" t="s">
        <v>1309</v>
      </c>
      <c r="D230" s="8" t="s">
        <v>820</v>
      </c>
      <c r="E230" s="3" t="s">
        <v>1107</v>
      </c>
      <c r="F230" s="3" t="s">
        <v>8</v>
      </c>
      <c r="G230" s="3" t="s">
        <v>20</v>
      </c>
      <c r="H230" s="3" t="s">
        <v>32</v>
      </c>
      <c r="I230" s="3"/>
      <c r="J230" s="3" t="s">
        <v>820</v>
      </c>
      <c r="K230" s="3" t="s">
        <v>1109</v>
      </c>
      <c r="L230" s="3" t="s">
        <v>8</v>
      </c>
      <c r="M230" s="3" t="s">
        <v>20</v>
      </c>
      <c r="N230" s="3" t="s">
        <v>36</v>
      </c>
      <c r="O230" s="3" t="s">
        <v>53</v>
      </c>
      <c r="P230" s="3" t="s">
        <v>103</v>
      </c>
      <c r="Q230" s="3" t="s">
        <v>1108</v>
      </c>
      <c r="R230" s="3" t="s">
        <v>8</v>
      </c>
      <c r="S230" s="3" t="s">
        <v>20</v>
      </c>
      <c r="T230" s="3" t="s">
        <v>44</v>
      </c>
      <c r="U230" s="3" t="s">
        <v>1308</v>
      </c>
      <c r="V230" s="3" t="s">
        <v>813</v>
      </c>
      <c r="W230" s="3"/>
      <c r="X230" s="3"/>
      <c r="Y230" s="3"/>
      <c r="Z230" s="3"/>
      <c r="AA230" s="5"/>
    </row>
    <row r="231" spans="1:27" s="4" customFormat="1" x14ac:dyDescent="0.25">
      <c r="A231" s="9" t="s">
        <v>186</v>
      </c>
      <c r="B231" s="3" t="s">
        <v>540</v>
      </c>
      <c r="C231" s="5" t="s">
        <v>1310</v>
      </c>
      <c r="D231" s="8" t="s">
        <v>813</v>
      </c>
      <c r="E231" s="3" t="s">
        <v>1108</v>
      </c>
      <c r="F231" s="3" t="s">
        <v>8</v>
      </c>
      <c r="G231" s="3" t="s">
        <v>20</v>
      </c>
      <c r="H231" s="3" t="s">
        <v>44</v>
      </c>
      <c r="I231" s="3" t="s">
        <v>1308</v>
      </c>
      <c r="J231" s="3" t="s">
        <v>813</v>
      </c>
      <c r="K231" s="3" t="s">
        <v>1107</v>
      </c>
      <c r="L231" s="3" t="s">
        <v>8</v>
      </c>
      <c r="M231" s="3" t="s">
        <v>20</v>
      </c>
      <c r="N231" s="3" t="s">
        <v>32</v>
      </c>
      <c r="O231" s="3"/>
      <c r="P231" s="3" t="s">
        <v>820</v>
      </c>
      <c r="Q231" s="3" t="s">
        <v>1109</v>
      </c>
      <c r="R231" s="3" t="s">
        <v>8</v>
      </c>
      <c r="S231" s="3" t="s">
        <v>20</v>
      </c>
      <c r="T231" s="3" t="s">
        <v>36</v>
      </c>
      <c r="U231" s="3" t="s">
        <v>53</v>
      </c>
      <c r="V231" s="3" t="s">
        <v>103</v>
      </c>
      <c r="W231" s="3"/>
      <c r="X231" s="3"/>
      <c r="Y231" s="3"/>
      <c r="Z231" s="3"/>
      <c r="AA231" s="5"/>
    </row>
    <row r="232" spans="1:27" s="4" customFormat="1" x14ac:dyDescent="0.25">
      <c r="A232" s="9" t="s">
        <v>186</v>
      </c>
      <c r="B232" s="3" t="s">
        <v>541</v>
      </c>
      <c r="C232" s="5" t="s">
        <v>1311</v>
      </c>
      <c r="D232" s="8" t="s">
        <v>103</v>
      </c>
      <c r="E232" s="3" t="s">
        <v>1109</v>
      </c>
      <c r="F232" s="3" t="s">
        <v>8</v>
      </c>
      <c r="G232" s="3" t="s">
        <v>20</v>
      </c>
      <c r="H232" s="3" t="s">
        <v>36</v>
      </c>
      <c r="I232" s="3" t="s">
        <v>53</v>
      </c>
      <c r="J232" s="3" t="s">
        <v>103</v>
      </c>
      <c r="K232" s="3" t="s">
        <v>1108</v>
      </c>
      <c r="L232" s="3" t="s">
        <v>8</v>
      </c>
      <c r="M232" s="3" t="s">
        <v>20</v>
      </c>
      <c r="N232" s="3" t="s">
        <v>44</v>
      </c>
      <c r="O232" s="3" t="s">
        <v>1308</v>
      </c>
      <c r="P232" s="3" t="s">
        <v>813</v>
      </c>
      <c r="Q232" s="3" t="s">
        <v>1107</v>
      </c>
      <c r="R232" s="3" t="s">
        <v>8</v>
      </c>
      <c r="S232" s="3" t="s">
        <v>20</v>
      </c>
      <c r="T232" s="3" t="s">
        <v>32</v>
      </c>
      <c r="U232" s="3"/>
      <c r="V232" s="3" t="s">
        <v>820</v>
      </c>
      <c r="W232" s="3"/>
      <c r="X232" s="3"/>
      <c r="Y232" s="3"/>
      <c r="Z232" s="3"/>
      <c r="AA232" s="5"/>
    </row>
    <row r="233" spans="1:27" s="4" customFormat="1" x14ac:dyDescent="0.25">
      <c r="A233" s="9" t="s">
        <v>186</v>
      </c>
      <c r="B233" s="3" t="s">
        <v>542</v>
      </c>
      <c r="C233" s="5" t="s">
        <v>1315</v>
      </c>
      <c r="D233" s="8" t="s">
        <v>104</v>
      </c>
      <c r="E233" s="3" t="s">
        <v>1110</v>
      </c>
      <c r="F233" s="3" t="s">
        <v>8</v>
      </c>
      <c r="G233" s="3" t="s">
        <v>20</v>
      </c>
      <c r="H233" s="3" t="s">
        <v>36</v>
      </c>
      <c r="I233" s="3" t="s">
        <v>30</v>
      </c>
      <c r="J233" s="3" t="s">
        <v>104</v>
      </c>
      <c r="K233" s="3" t="s">
        <v>1112</v>
      </c>
      <c r="L233" s="3" t="s">
        <v>8</v>
      </c>
      <c r="M233" s="3" t="s">
        <v>20</v>
      </c>
      <c r="N233" s="3" t="s">
        <v>38</v>
      </c>
      <c r="O233" s="3"/>
      <c r="P233" s="3" t="s">
        <v>97</v>
      </c>
      <c r="Q233" s="3" t="s">
        <v>1111</v>
      </c>
      <c r="R233" s="3" t="s">
        <v>8</v>
      </c>
      <c r="S233" s="3" t="s">
        <v>181</v>
      </c>
      <c r="T233" s="3" t="s">
        <v>93</v>
      </c>
      <c r="U233" s="3"/>
      <c r="V233" s="3" t="s">
        <v>821</v>
      </c>
      <c r="W233" s="3"/>
      <c r="X233" s="3"/>
      <c r="Y233" s="3"/>
      <c r="Z233" s="3"/>
      <c r="AA233" s="5"/>
    </row>
    <row r="234" spans="1:27" s="4" customFormat="1" x14ac:dyDescent="0.25">
      <c r="A234" s="9" t="s">
        <v>186</v>
      </c>
      <c r="B234" s="3" t="s">
        <v>543</v>
      </c>
      <c r="C234" s="5" t="s">
        <v>1316</v>
      </c>
      <c r="D234" s="8" t="s">
        <v>821</v>
      </c>
      <c r="E234" s="3" t="s">
        <v>1111</v>
      </c>
      <c r="F234" s="3" t="s">
        <v>8</v>
      </c>
      <c r="G234" s="3" t="s">
        <v>181</v>
      </c>
      <c r="H234" s="3" t="s">
        <v>93</v>
      </c>
      <c r="I234" s="3"/>
      <c r="J234" s="3" t="s">
        <v>821</v>
      </c>
      <c r="K234" s="3" t="s">
        <v>1110</v>
      </c>
      <c r="L234" s="3" t="s">
        <v>8</v>
      </c>
      <c r="M234" s="3" t="s">
        <v>20</v>
      </c>
      <c r="N234" s="3" t="s">
        <v>36</v>
      </c>
      <c r="O234" s="3" t="s">
        <v>30</v>
      </c>
      <c r="P234" s="3" t="s">
        <v>104</v>
      </c>
      <c r="Q234" s="3" t="s">
        <v>1112</v>
      </c>
      <c r="R234" s="3" t="s">
        <v>8</v>
      </c>
      <c r="S234" s="3" t="s">
        <v>20</v>
      </c>
      <c r="T234" s="3" t="s">
        <v>38</v>
      </c>
      <c r="U234" s="3"/>
      <c r="V234" s="3" t="s">
        <v>97</v>
      </c>
      <c r="W234" s="3"/>
      <c r="X234" s="3"/>
      <c r="Y234" s="3"/>
      <c r="Z234" s="3"/>
      <c r="AA234" s="5"/>
    </row>
    <row r="235" spans="1:27" s="4" customFormat="1" x14ac:dyDescent="0.25">
      <c r="A235" s="9" t="s">
        <v>186</v>
      </c>
      <c r="B235" s="3" t="s">
        <v>544</v>
      </c>
      <c r="C235" s="5" t="s">
        <v>1317</v>
      </c>
      <c r="D235" s="8" t="s">
        <v>97</v>
      </c>
      <c r="E235" s="3" t="s">
        <v>1112</v>
      </c>
      <c r="F235" s="3" t="s">
        <v>8</v>
      </c>
      <c r="G235" s="3" t="s">
        <v>20</v>
      </c>
      <c r="H235" s="3" t="s">
        <v>38</v>
      </c>
      <c r="I235" s="3"/>
      <c r="J235" s="3" t="s">
        <v>97</v>
      </c>
      <c r="K235" s="3" t="s">
        <v>1111</v>
      </c>
      <c r="L235" s="3" t="s">
        <v>8</v>
      </c>
      <c r="M235" s="3" t="s">
        <v>181</v>
      </c>
      <c r="N235" s="3" t="s">
        <v>93</v>
      </c>
      <c r="O235" s="3"/>
      <c r="P235" s="3" t="s">
        <v>821</v>
      </c>
      <c r="Q235" s="3" t="s">
        <v>1110</v>
      </c>
      <c r="R235" s="3" t="s">
        <v>8</v>
      </c>
      <c r="S235" s="3" t="s">
        <v>20</v>
      </c>
      <c r="T235" s="3" t="s">
        <v>36</v>
      </c>
      <c r="U235" s="3" t="s">
        <v>30</v>
      </c>
      <c r="V235" s="3" t="s">
        <v>104</v>
      </c>
      <c r="W235" s="3"/>
      <c r="X235" s="3"/>
      <c r="Y235" s="3"/>
      <c r="Z235" s="3"/>
      <c r="AA235" s="5"/>
    </row>
    <row r="236" spans="1:27" s="4" customFormat="1" x14ac:dyDescent="0.25">
      <c r="A236" s="9" t="s">
        <v>186</v>
      </c>
      <c r="B236" s="3" t="s">
        <v>545</v>
      </c>
      <c r="C236" s="5" t="s">
        <v>1516</v>
      </c>
      <c r="D236" s="8" t="s">
        <v>822</v>
      </c>
      <c r="E236" s="3" t="s">
        <v>1113</v>
      </c>
      <c r="F236" s="3" t="s">
        <v>8</v>
      </c>
      <c r="G236" s="3" t="s">
        <v>25</v>
      </c>
      <c r="H236" s="3" t="s">
        <v>35</v>
      </c>
      <c r="I236" s="3"/>
      <c r="J236" s="3" t="s">
        <v>822</v>
      </c>
      <c r="K236" s="3" t="s">
        <v>1115</v>
      </c>
      <c r="L236" s="3" t="s">
        <v>8</v>
      </c>
      <c r="M236" s="3" t="s">
        <v>25</v>
      </c>
      <c r="N236" s="3" t="s">
        <v>44</v>
      </c>
      <c r="O236" s="3"/>
      <c r="P236" s="3" t="s">
        <v>123</v>
      </c>
      <c r="Q236" s="3" t="s">
        <v>1114</v>
      </c>
      <c r="R236" s="3" t="s">
        <v>8</v>
      </c>
      <c r="S236" s="3" t="s">
        <v>2069</v>
      </c>
      <c r="T236" s="3" t="s">
        <v>49</v>
      </c>
      <c r="U236" s="3"/>
      <c r="V236" s="3" t="s">
        <v>816</v>
      </c>
      <c r="W236" s="3"/>
      <c r="X236" s="3"/>
      <c r="Y236" s="3"/>
      <c r="Z236" s="3"/>
      <c r="AA236" s="5"/>
    </row>
    <row r="237" spans="1:27" s="4" customFormat="1" x14ac:dyDescent="0.25">
      <c r="A237" s="9" t="s">
        <v>186</v>
      </c>
      <c r="B237" s="3" t="s">
        <v>546</v>
      </c>
      <c r="C237" s="5" t="s">
        <v>1517</v>
      </c>
      <c r="D237" s="8" t="s">
        <v>816</v>
      </c>
      <c r="E237" s="3" t="s">
        <v>1114</v>
      </c>
      <c r="F237" s="3" t="s">
        <v>8</v>
      </c>
      <c r="G237" s="3" t="s">
        <v>2069</v>
      </c>
      <c r="H237" s="3" t="s">
        <v>49</v>
      </c>
      <c r="I237" s="3"/>
      <c r="J237" s="3" t="s">
        <v>816</v>
      </c>
      <c r="K237" s="3" t="s">
        <v>1113</v>
      </c>
      <c r="L237" s="3" t="s">
        <v>8</v>
      </c>
      <c r="M237" s="3" t="s">
        <v>25</v>
      </c>
      <c r="N237" s="3" t="s">
        <v>35</v>
      </c>
      <c r="O237" s="3"/>
      <c r="P237" s="3" t="s">
        <v>822</v>
      </c>
      <c r="Q237" s="3" t="s">
        <v>1115</v>
      </c>
      <c r="R237" s="3" t="s">
        <v>8</v>
      </c>
      <c r="S237" s="3" t="s">
        <v>25</v>
      </c>
      <c r="T237" s="3" t="s">
        <v>44</v>
      </c>
      <c r="U237" s="3"/>
      <c r="V237" s="3" t="s">
        <v>123</v>
      </c>
      <c r="W237" s="3"/>
      <c r="X237" s="3"/>
      <c r="Y237" s="3"/>
      <c r="Z237" s="3"/>
      <c r="AA237" s="5"/>
    </row>
    <row r="238" spans="1:27" s="4" customFormat="1" x14ac:dyDescent="0.25">
      <c r="A238" s="9" t="s">
        <v>186</v>
      </c>
      <c r="B238" s="3" t="s">
        <v>547</v>
      </c>
      <c r="C238" s="5" t="s">
        <v>1518</v>
      </c>
      <c r="D238" s="8" t="s">
        <v>123</v>
      </c>
      <c r="E238" s="3" t="s">
        <v>1115</v>
      </c>
      <c r="F238" s="3" t="s">
        <v>8</v>
      </c>
      <c r="G238" s="3" t="s">
        <v>25</v>
      </c>
      <c r="H238" s="3" t="s">
        <v>44</v>
      </c>
      <c r="I238" s="3"/>
      <c r="J238" s="3" t="s">
        <v>123</v>
      </c>
      <c r="K238" s="3" t="s">
        <v>1114</v>
      </c>
      <c r="L238" s="3" t="s">
        <v>8</v>
      </c>
      <c r="M238" s="3" t="s">
        <v>2069</v>
      </c>
      <c r="N238" s="3" t="s">
        <v>49</v>
      </c>
      <c r="O238" s="3"/>
      <c r="P238" s="3" t="s">
        <v>816</v>
      </c>
      <c r="Q238" s="3" t="s">
        <v>1113</v>
      </c>
      <c r="R238" s="3" t="s">
        <v>8</v>
      </c>
      <c r="S238" s="3" t="s">
        <v>25</v>
      </c>
      <c r="T238" s="3" t="s">
        <v>35</v>
      </c>
      <c r="U238" s="3"/>
      <c r="V238" s="3" t="s">
        <v>822</v>
      </c>
      <c r="W238" s="3"/>
      <c r="X238" s="3"/>
      <c r="Y238" s="3"/>
      <c r="Z238" s="3"/>
      <c r="AA238" s="5"/>
    </row>
    <row r="239" spans="1:27" s="4" customFormat="1" x14ac:dyDescent="0.25">
      <c r="A239" s="9" t="s">
        <v>186</v>
      </c>
      <c r="B239" s="3" t="s">
        <v>548</v>
      </c>
      <c r="C239" s="5" t="s">
        <v>1519</v>
      </c>
      <c r="D239" s="8" t="s">
        <v>70</v>
      </c>
      <c r="E239" s="3" t="s">
        <v>149</v>
      </c>
      <c r="F239" s="3" t="s">
        <v>8</v>
      </c>
      <c r="G239" s="3" t="s">
        <v>25</v>
      </c>
      <c r="H239" s="3" t="s">
        <v>44</v>
      </c>
      <c r="I239" s="3"/>
      <c r="J239" s="3" t="s">
        <v>70</v>
      </c>
      <c r="K239" s="3" t="s">
        <v>1117</v>
      </c>
      <c r="L239" s="3" t="s">
        <v>8</v>
      </c>
      <c r="M239" s="3" t="s">
        <v>1118</v>
      </c>
      <c r="N239" s="3" t="s">
        <v>93</v>
      </c>
      <c r="O239" s="3"/>
      <c r="P239" s="3" t="s">
        <v>824</v>
      </c>
      <c r="Q239" s="3" t="s">
        <v>1116</v>
      </c>
      <c r="R239" s="3" t="s">
        <v>8</v>
      </c>
      <c r="S239" s="3" t="s">
        <v>25</v>
      </c>
      <c r="T239" s="3" t="s">
        <v>32</v>
      </c>
      <c r="U239" s="3"/>
      <c r="V239" s="3" t="s">
        <v>823</v>
      </c>
      <c r="W239" s="3"/>
      <c r="X239" s="3"/>
      <c r="Y239" s="3"/>
      <c r="Z239" s="3"/>
      <c r="AA239" s="5"/>
    </row>
    <row r="240" spans="1:27" s="4" customFormat="1" x14ac:dyDescent="0.25">
      <c r="A240" s="9" t="s">
        <v>186</v>
      </c>
      <c r="B240" s="3" t="s">
        <v>549</v>
      </c>
      <c r="C240" s="5" t="s">
        <v>1520</v>
      </c>
      <c r="D240" s="8" t="s">
        <v>823</v>
      </c>
      <c r="E240" s="3" t="s">
        <v>1116</v>
      </c>
      <c r="F240" s="3" t="s">
        <v>8</v>
      </c>
      <c r="G240" s="3" t="s">
        <v>25</v>
      </c>
      <c r="H240" s="3" t="s">
        <v>32</v>
      </c>
      <c r="I240" s="3"/>
      <c r="J240" s="3" t="s">
        <v>823</v>
      </c>
      <c r="K240" s="3" t="s">
        <v>149</v>
      </c>
      <c r="L240" s="3" t="s">
        <v>8</v>
      </c>
      <c r="M240" s="3" t="s">
        <v>25</v>
      </c>
      <c r="N240" s="3" t="s">
        <v>44</v>
      </c>
      <c r="O240" s="3"/>
      <c r="P240" s="3" t="s">
        <v>70</v>
      </c>
      <c r="Q240" s="3" t="s">
        <v>1117</v>
      </c>
      <c r="R240" s="3" t="s">
        <v>8</v>
      </c>
      <c r="S240" s="3" t="s">
        <v>1118</v>
      </c>
      <c r="T240" s="3" t="s">
        <v>93</v>
      </c>
      <c r="U240" s="3"/>
      <c r="V240" s="3" t="s">
        <v>824</v>
      </c>
      <c r="W240" s="3"/>
      <c r="X240" s="3"/>
      <c r="Y240" s="3"/>
      <c r="Z240" s="3"/>
      <c r="AA240" s="5"/>
    </row>
    <row r="241" spans="1:27" s="4" customFormat="1" x14ac:dyDescent="0.25">
      <c r="A241" s="9" t="s">
        <v>186</v>
      </c>
      <c r="B241" s="3" t="s">
        <v>550</v>
      </c>
      <c r="C241" s="5" t="s">
        <v>1521</v>
      </c>
      <c r="D241" s="8" t="s">
        <v>824</v>
      </c>
      <c r="E241" s="3" t="s">
        <v>1117</v>
      </c>
      <c r="F241" s="3" t="s">
        <v>8</v>
      </c>
      <c r="G241" s="3" t="s">
        <v>1118</v>
      </c>
      <c r="H241" s="3" t="s">
        <v>93</v>
      </c>
      <c r="I241" s="3"/>
      <c r="J241" s="3" t="s">
        <v>824</v>
      </c>
      <c r="K241" s="3" t="s">
        <v>1116</v>
      </c>
      <c r="L241" s="3" t="s">
        <v>8</v>
      </c>
      <c r="M241" s="3" t="s">
        <v>25</v>
      </c>
      <c r="N241" s="3" t="s">
        <v>32</v>
      </c>
      <c r="O241" s="3"/>
      <c r="P241" s="3" t="s">
        <v>823</v>
      </c>
      <c r="Q241" s="3" t="s">
        <v>149</v>
      </c>
      <c r="R241" s="3" t="s">
        <v>8</v>
      </c>
      <c r="S241" s="3" t="s">
        <v>25</v>
      </c>
      <c r="T241" s="3" t="s">
        <v>44</v>
      </c>
      <c r="U241" s="3"/>
      <c r="V241" s="3" t="s">
        <v>70</v>
      </c>
      <c r="W241" s="3"/>
      <c r="X241" s="3"/>
      <c r="Y241" s="3"/>
      <c r="Z241" s="3"/>
      <c r="AA241" s="5"/>
    </row>
    <row r="242" spans="1:27" s="4" customFormat="1" x14ac:dyDescent="0.25">
      <c r="A242" s="9" t="s">
        <v>186</v>
      </c>
      <c r="B242" s="3" t="s">
        <v>551</v>
      </c>
      <c r="C242" s="5" t="s">
        <v>1522</v>
      </c>
      <c r="D242" s="8" t="s">
        <v>825</v>
      </c>
      <c r="E242" s="3" t="s">
        <v>1119</v>
      </c>
      <c r="F242" s="3" t="s">
        <v>8</v>
      </c>
      <c r="G242" s="3" t="s">
        <v>25</v>
      </c>
      <c r="H242" s="3" t="s">
        <v>36</v>
      </c>
      <c r="I242" s="3" t="s">
        <v>40</v>
      </c>
      <c r="J242" s="3" t="s">
        <v>825</v>
      </c>
      <c r="K242" s="3" t="s">
        <v>1121</v>
      </c>
      <c r="L242" s="3" t="s">
        <v>8</v>
      </c>
      <c r="M242" s="3" t="s">
        <v>1122</v>
      </c>
      <c r="N242" s="3" t="s">
        <v>93</v>
      </c>
      <c r="O242" s="3"/>
      <c r="P242" s="3" t="s">
        <v>827</v>
      </c>
      <c r="Q242" s="3" t="s">
        <v>1120</v>
      </c>
      <c r="R242" s="3" t="s">
        <v>8</v>
      </c>
      <c r="S242" s="3" t="s">
        <v>20</v>
      </c>
      <c r="T242" s="3" t="s">
        <v>33</v>
      </c>
      <c r="U242" s="3"/>
      <c r="V242" s="3" t="s">
        <v>826</v>
      </c>
      <c r="W242" s="3"/>
      <c r="X242" s="3"/>
      <c r="Y242" s="3"/>
      <c r="Z242" s="3"/>
      <c r="AA242" s="5"/>
    </row>
    <row r="243" spans="1:27" s="4" customFormat="1" x14ac:dyDescent="0.25">
      <c r="A243" s="9" t="s">
        <v>186</v>
      </c>
      <c r="B243" s="3" t="s">
        <v>552</v>
      </c>
      <c r="C243" s="5" t="s">
        <v>1523</v>
      </c>
      <c r="D243" s="8" t="s">
        <v>826</v>
      </c>
      <c r="E243" s="3" t="s">
        <v>1120</v>
      </c>
      <c r="F243" s="3" t="s">
        <v>8</v>
      </c>
      <c r="G243" s="3" t="s">
        <v>20</v>
      </c>
      <c r="H243" s="3" t="s">
        <v>33</v>
      </c>
      <c r="I243" s="3"/>
      <c r="J243" s="3" t="s">
        <v>826</v>
      </c>
      <c r="K243" s="3" t="s">
        <v>1119</v>
      </c>
      <c r="L243" s="3" t="s">
        <v>8</v>
      </c>
      <c r="M243" s="3" t="s">
        <v>25</v>
      </c>
      <c r="N243" s="3" t="s">
        <v>36</v>
      </c>
      <c r="O243" s="3" t="s">
        <v>40</v>
      </c>
      <c r="P243" s="3" t="s">
        <v>825</v>
      </c>
      <c r="Q243" s="3" t="s">
        <v>1121</v>
      </c>
      <c r="R243" s="3" t="s">
        <v>8</v>
      </c>
      <c r="S243" s="3" t="s">
        <v>1122</v>
      </c>
      <c r="T243" s="3" t="s">
        <v>93</v>
      </c>
      <c r="U243" s="3"/>
      <c r="V243" s="3" t="s">
        <v>827</v>
      </c>
      <c r="W243" s="3"/>
      <c r="X243" s="3"/>
      <c r="Y243" s="3"/>
      <c r="Z243" s="3"/>
      <c r="AA243" s="5"/>
    </row>
    <row r="244" spans="1:27" s="4" customFormat="1" x14ac:dyDescent="0.25">
      <c r="A244" s="9" t="s">
        <v>186</v>
      </c>
      <c r="B244" s="3" t="s">
        <v>553</v>
      </c>
      <c r="C244" s="5" t="s">
        <v>1524</v>
      </c>
      <c r="D244" s="8" t="s">
        <v>827</v>
      </c>
      <c r="E244" s="3" t="s">
        <v>1121</v>
      </c>
      <c r="F244" s="3" t="s">
        <v>8</v>
      </c>
      <c r="G244" s="3" t="s">
        <v>1122</v>
      </c>
      <c r="H244" s="3" t="s">
        <v>93</v>
      </c>
      <c r="I244" s="3"/>
      <c r="J244" s="3" t="s">
        <v>827</v>
      </c>
      <c r="K244" s="3" t="s">
        <v>1120</v>
      </c>
      <c r="L244" s="3" t="s">
        <v>8</v>
      </c>
      <c r="M244" s="3" t="s">
        <v>20</v>
      </c>
      <c r="N244" s="3" t="s">
        <v>33</v>
      </c>
      <c r="O244" s="3"/>
      <c r="P244" s="3" t="s">
        <v>826</v>
      </c>
      <c r="Q244" s="3" t="s">
        <v>1119</v>
      </c>
      <c r="R244" s="3" t="s">
        <v>8</v>
      </c>
      <c r="S244" s="3" t="s">
        <v>25</v>
      </c>
      <c r="T244" s="3" t="s">
        <v>36</v>
      </c>
      <c r="U244" s="3" t="s">
        <v>40</v>
      </c>
      <c r="V244" s="3" t="s">
        <v>825</v>
      </c>
      <c r="W244" s="3"/>
      <c r="X244" s="3"/>
      <c r="Y244" s="3"/>
      <c r="Z244" s="3"/>
      <c r="AA244" s="5"/>
    </row>
    <row r="245" spans="1:27" s="4" customFormat="1" x14ac:dyDescent="0.25">
      <c r="A245" s="9" t="s">
        <v>186</v>
      </c>
      <c r="B245" s="3" t="s">
        <v>554</v>
      </c>
      <c r="C245" s="5" t="s">
        <v>1525</v>
      </c>
      <c r="D245" s="8" t="s">
        <v>2126</v>
      </c>
      <c r="E245" s="3" t="s">
        <v>149</v>
      </c>
      <c r="F245" s="3" t="s">
        <v>8</v>
      </c>
      <c r="G245" s="3" t="s">
        <v>25</v>
      </c>
      <c r="H245" s="3" t="s">
        <v>35</v>
      </c>
      <c r="I245" s="3"/>
      <c r="J245" s="3" t="s">
        <v>2126</v>
      </c>
      <c r="K245" s="3" t="s">
        <v>1124</v>
      </c>
      <c r="L245" s="3" t="s">
        <v>8</v>
      </c>
      <c r="M245" s="3" t="s">
        <v>25</v>
      </c>
      <c r="N245" s="3" t="s">
        <v>36</v>
      </c>
      <c r="O245" s="3" t="s">
        <v>52</v>
      </c>
      <c r="P245" s="3" t="s">
        <v>829</v>
      </c>
      <c r="Q245" s="3" t="s">
        <v>1123</v>
      </c>
      <c r="R245" s="3" t="s">
        <v>8</v>
      </c>
      <c r="S245" s="3" t="s">
        <v>25</v>
      </c>
      <c r="T245" s="3" t="s">
        <v>44</v>
      </c>
      <c r="U245" s="3"/>
      <c r="V245" s="3" t="s">
        <v>828</v>
      </c>
      <c r="W245" s="3"/>
      <c r="X245" s="3"/>
      <c r="Y245" s="3"/>
      <c r="Z245" s="3"/>
      <c r="AA245" s="5"/>
    </row>
    <row r="246" spans="1:27" s="4" customFormat="1" x14ac:dyDescent="0.25">
      <c r="A246" s="9" t="s">
        <v>186</v>
      </c>
      <c r="B246" s="3" t="s">
        <v>555</v>
      </c>
      <c r="C246" s="5" t="s">
        <v>1526</v>
      </c>
      <c r="D246" s="8" t="s">
        <v>828</v>
      </c>
      <c r="E246" s="3" t="s">
        <v>1123</v>
      </c>
      <c r="F246" s="3" t="s">
        <v>8</v>
      </c>
      <c r="G246" s="3" t="s">
        <v>25</v>
      </c>
      <c r="H246" s="3" t="s">
        <v>44</v>
      </c>
      <c r="I246" s="3"/>
      <c r="J246" s="3" t="s">
        <v>828</v>
      </c>
      <c r="K246" s="3" t="s">
        <v>149</v>
      </c>
      <c r="L246" s="3" t="s">
        <v>8</v>
      </c>
      <c r="M246" s="3" t="s">
        <v>25</v>
      </c>
      <c r="N246" s="3" t="s">
        <v>35</v>
      </c>
      <c r="O246" s="3"/>
      <c r="P246" s="3" t="s">
        <v>2126</v>
      </c>
      <c r="Q246" s="3" t="s">
        <v>1124</v>
      </c>
      <c r="R246" s="3" t="s">
        <v>8</v>
      </c>
      <c r="S246" s="3" t="s">
        <v>25</v>
      </c>
      <c r="T246" s="3" t="s">
        <v>36</v>
      </c>
      <c r="U246" s="3" t="s">
        <v>52</v>
      </c>
      <c r="V246" s="3" t="s">
        <v>829</v>
      </c>
      <c r="W246" s="3"/>
      <c r="X246" s="3"/>
      <c r="Y246" s="3"/>
      <c r="Z246" s="3"/>
      <c r="AA246" s="5"/>
    </row>
    <row r="247" spans="1:27" s="4" customFormat="1" x14ac:dyDescent="0.25">
      <c r="A247" s="9" t="s">
        <v>186</v>
      </c>
      <c r="B247" s="3" t="s">
        <v>556</v>
      </c>
      <c r="C247" s="5" t="s">
        <v>1527</v>
      </c>
      <c r="D247" s="8" t="s">
        <v>829</v>
      </c>
      <c r="E247" s="3" t="s">
        <v>1124</v>
      </c>
      <c r="F247" s="3" t="s">
        <v>8</v>
      </c>
      <c r="G247" s="3" t="s">
        <v>25</v>
      </c>
      <c r="H247" s="3" t="s">
        <v>36</v>
      </c>
      <c r="I247" s="3" t="s">
        <v>52</v>
      </c>
      <c r="J247" s="3" t="s">
        <v>829</v>
      </c>
      <c r="K247" s="3" t="s">
        <v>1123</v>
      </c>
      <c r="L247" s="3" t="s">
        <v>8</v>
      </c>
      <c r="M247" s="3" t="s">
        <v>25</v>
      </c>
      <c r="N247" s="3" t="s">
        <v>44</v>
      </c>
      <c r="O247" s="3"/>
      <c r="P247" s="3" t="s">
        <v>828</v>
      </c>
      <c r="Q247" s="3" t="s">
        <v>149</v>
      </c>
      <c r="R247" s="3" t="s">
        <v>8</v>
      </c>
      <c r="S247" s="3" t="s">
        <v>25</v>
      </c>
      <c r="T247" s="3" t="s">
        <v>35</v>
      </c>
      <c r="U247" s="3"/>
      <c r="V247" s="3" t="s">
        <v>2126</v>
      </c>
      <c r="W247" s="3"/>
      <c r="X247" s="3"/>
      <c r="Y247" s="3"/>
      <c r="Z247" s="3"/>
      <c r="AA247" s="5"/>
    </row>
    <row r="248" spans="1:27" s="4" customFormat="1" x14ac:dyDescent="0.25">
      <c r="A248" s="9" t="s">
        <v>186</v>
      </c>
      <c r="B248" s="3" t="s">
        <v>557</v>
      </c>
      <c r="C248" s="5" t="s">
        <v>1528</v>
      </c>
      <c r="D248" s="8" t="s">
        <v>209</v>
      </c>
      <c r="E248" s="3" t="s">
        <v>206</v>
      </c>
      <c r="F248" s="3" t="s">
        <v>8</v>
      </c>
      <c r="G248" s="3" t="s">
        <v>22</v>
      </c>
      <c r="H248" s="3" t="s">
        <v>32</v>
      </c>
      <c r="I248" s="3"/>
      <c r="J248" s="3" t="s">
        <v>209</v>
      </c>
      <c r="K248" s="3" t="s">
        <v>208</v>
      </c>
      <c r="L248" s="3" t="s">
        <v>8</v>
      </c>
      <c r="M248" s="3" t="s">
        <v>22</v>
      </c>
      <c r="N248" s="3" t="s">
        <v>59</v>
      </c>
      <c r="O248" s="3"/>
      <c r="P248" s="3" t="s">
        <v>211</v>
      </c>
      <c r="Q248" s="3" t="s">
        <v>207</v>
      </c>
      <c r="R248" s="3" t="s">
        <v>8</v>
      </c>
      <c r="S248" s="3" t="s">
        <v>179</v>
      </c>
      <c r="T248" s="3" t="s">
        <v>93</v>
      </c>
      <c r="U248" s="3"/>
      <c r="V248" s="3" t="s">
        <v>210</v>
      </c>
      <c r="W248" s="3"/>
      <c r="X248" s="3"/>
      <c r="Y248" s="3"/>
      <c r="Z248" s="3"/>
      <c r="AA248" s="5"/>
    </row>
    <row r="249" spans="1:27" s="4" customFormat="1" x14ac:dyDescent="0.25">
      <c r="A249" s="9" t="s">
        <v>186</v>
      </c>
      <c r="B249" s="3" t="s">
        <v>558</v>
      </c>
      <c r="C249" s="5" t="s">
        <v>1529</v>
      </c>
      <c r="D249" s="8" t="s">
        <v>210</v>
      </c>
      <c r="E249" s="3" t="s">
        <v>207</v>
      </c>
      <c r="F249" s="3" t="s">
        <v>8</v>
      </c>
      <c r="G249" s="3" t="s">
        <v>179</v>
      </c>
      <c r="H249" s="3" t="s">
        <v>93</v>
      </c>
      <c r="I249" s="3"/>
      <c r="J249" s="3" t="s">
        <v>210</v>
      </c>
      <c r="K249" s="3" t="s">
        <v>206</v>
      </c>
      <c r="L249" s="3" t="s">
        <v>8</v>
      </c>
      <c r="M249" s="3" t="s">
        <v>22</v>
      </c>
      <c r="N249" s="3" t="s">
        <v>32</v>
      </c>
      <c r="O249" s="3"/>
      <c r="P249" s="3" t="s">
        <v>209</v>
      </c>
      <c r="Q249" s="3" t="s">
        <v>208</v>
      </c>
      <c r="R249" s="3" t="s">
        <v>8</v>
      </c>
      <c r="S249" s="3" t="s">
        <v>22</v>
      </c>
      <c r="T249" s="3" t="s">
        <v>59</v>
      </c>
      <c r="U249" s="3"/>
      <c r="V249" s="3" t="s">
        <v>211</v>
      </c>
      <c r="W249" s="3"/>
      <c r="X249" s="3"/>
      <c r="Y249" s="3"/>
      <c r="Z249" s="3"/>
      <c r="AA249" s="5"/>
    </row>
    <row r="250" spans="1:27" s="4" customFormat="1" x14ac:dyDescent="0.25">
      <c r="A250" s="9" t="s">
        <v>186</v>
      </c>
      <c r="B250" s="3" t="s">
        <v>559</v>
      </c>
      <c r="C250" s="5" t="s">
        <v>1530</v>
      </c>
      <c r="D250" s="8" t="s">
        <v>211</v>
      </c>
      <c r="E250" s="3" t="s">
        <v>208</v>
      </c>
      <c r="F250" s="3" t="s">
        <v>8</v>
      </c>
      <c r="G250" s="3" t="s">
        <v>22</v>
      </c>
      <c r="H250" s="3" t="s">
        <v>59</v>
      </c>
      <c r="I250" s="3"/>
      <c r="J250" s="3" t="s">
        <v>211</v>
      </c>
      <c r="K250" s="3" t="s">
        <v>207</v>
      </c>
      <c r="L250" s="3" t="s">
        <v>8</v>
      </c>
      <c r="M250" s="3" t="s">
        <v>179</v>
      </c>
      <c r="N250" s="3" t="s">
        <v>93</v>
      </c>
      <c r="O250" s="3"/>
      <c r="P250" s="3" t="s">
        <v>210</v>
      </c>
      <c r="Q250" s="3" t="s">
        <v>206</v>
      </c>
      <c r="R250" s="3" t="s">
        <v>8</v>
      </c>
      <c r="S250" s="3" t="s">
        <v>22</v>
      </c>
      <c r="T250" s="3" t="s">
        <v>32</v>
      </c>
      <c r="U250" s="3"/>
      <c r="V250" s="3" t="s">
        <v>209</v>
      </c>
      <c r="W250" s="3"/>
      <c r="X250" s="3"/>
      <c r="Y250" s="3"/>
      <c r="Z250" s="3"/>
      <c r="AA250" s="5"/>
    </row>
    <row r="251" spans="1:27" s="4" customFormat="1" x14ac:dyDescent="0.25">
      <c r="A251" s="9" t="s">
        <v>186</v>
      </c>
      <c r="B251" s="3" t="s">
        <v>560</v>
      </c>
      <c r="C251" s="5" t="s">
        <v>1531</v>
      </c>
      <c r="D251" s="8" t="s">
        <v>215</v>
      </c>
      <c r="E251" s="3" t="s">
        <v>212</v>
      </c>
      <c r="F251" s="3" t="s">
        <v>8</v>
      </c>
      <c r="G251" s="3" t="s">
        <v>22</v>
      </c>
      <c r="H251" s="3" t="s">
        <v>44</v>
      </c>
      <c r="I251" s="3"/>
      <c r="J251" s="3" t="s">
        <v>215</v>
      </c>
      <c r="K251" s="3" t="s">
        <v>214</v>
      </c>
      <c r="L251" s="3" t="s">
        <v>8</v>
      </c>
      <c r="M251" s="3" t="s">
        <v>22</v>
      </c>
      <c r="N251" s="3" t="s">
        <v>32</v>
      </c>
      <c r="O251" s="3"/>
      <c r="P251" s="3" t="s">
        <v>216</v>
      </c>
      <c r="Q251" s="3" t="s">
        <v>213</v>
      </c>
      <c r="R251" s="3" t="s">
        <v>8</v>
      </c>
      <c r="S251" s="3" t="s">
        <v>22</v>
      </c>
      <c r="T251" s="3" t="s">
        <v>59</v>
      </c>
      <c r="U251" s="3"/>
      <c r="V251" s="3" t="s">
        <v>211</v>
      </c>
      <c r="W251" s="3"/>
      <c r="X251" s="3"/>
      <c r="Y251" s="3"/>
      <c r="Z251" s="3"/>
      <c r="AA251" s="5"/>
    </row>
    <row r="252" spans="1:27" s="4" customFormat="1" x14ac:dyDescent="0.25">
      <c r="A252" s="9" t="s">
        <v>186</v>
      </c>
      <c r="B252" s="3" t="s">
        <v>561</v>
      </c>
      <c r="C252" s="5" t="s">
        <v>1532</v>
      </c>
      <c r="D252" s="8" t="s">
        <v>211</v>
      </c>
      <c r="E252" s="3" t="s">
        <v>213</v>
      </c>
      <c r="F252" s="3" t="s">
        <v>8</v>
      </c>
      <c r="G252" s="3" t="s">
        <v>22</v>
      </c>
      <c r="H252" s="3" t="s">
        <v>59</v>
      </c>
      <c r="I252" s="3"/>
      <c r="J252" s="3" t="s">
        <v>211</v>
      </c>
      <c r="K252" s="3" t="s">
        <v>212</v>
      </c>
      <c r="L252" s="3" t="s">
        <v>8</v>
      </c>
      <c r="M252" s="3" t="s">
        <v>22</v>
      </c>
      <c r="N252" s="3" t="s">
        <v>44</v>
      </c>
      <c r="O252" s="3"/>
      <c r="P252" s="3" t="s">
        <v>215</v>
      </c>
      <c r="Q252" s="3" t="s">
        <v>214</v>
      </c>
      <c r="R252" s="3" t="s">
        <v>8</v>
      </c>
      <c r="S252" s="3" t="s">
        <v>22</v>
      </c>
      <c r="T252" s="3" t="s">
        <v>32</v>
      </c>
      <c r="U252" s="3"/>
      <c r="V252" s="3" t="s">
        <v>216</v>
      </c>
      <c r="W252" s="3"/>
      <c r="X252" s="3"/>
      <c r="Y252" s="3"/>
      <c r="Z252" s="3"/>
      <c r="AA252" s="5"/>
    </row>
    <row r="253" spans="1:27" s="4" customFormat="1" x14ac:dyDescent="0.25">
      <c r="A253" s="9" t="s">
        <v>186</v>
      </c>
      <c r="B253" s="3" t="s">
        <v>562</v>
      </c>
      <c r="C253" s="5" t="s">
        <v>1533</v>
      </c>
      <c r="D253" s="8" t="s">
        <v>216</v>
      </c>
      <c r="E253" s="3" t="s">
        <v>214</v>
      </c>
      <c r="F253" s="3" t="s">
        <v>8</v>
      </c>
      <c r="G253" s="3" t="s">
        <v>22</v>
      </c>
      <c r="H253" s="3" t="s">
        <v>32</v>
      </c>
      <c r="I253" s="3"/>
      <c r="J253" s="3" t="s">
        <v>216</v>
      </c>
      <c r="K253" s="3" t="s">
        <v>213</v>
      </c>
      <c r="L253" s="3" t="s">
        <v>8</v>
      </c>
      <c r="M253" s="3" t="s">
        <v>22</v>
      </c>
      <c r="N253" s="3" t="s">
        <v>59</v>
      </c>
      <c r="O253" s="3"/>
      <c r="P253" s="3" t="s">
        <v>211</v>
      </c>
      <c r="Q253" s="3" t="s">
        <v>212</v>
      </c>
      <c r="R253" s="3" t="s">
        <v>8</v>
      </c>
      <c r="S253" s="3" t="s">
        <v>22</v>
      </c>
      <c r="T253" s="3" t="s">
        <v>44</v>
      </c>
      <c r="U253" s="3"/>
      <c r="V253" s="3" t="s">
        <v>215</v>
      </c>
      <c r="W253" s="3"/>
      <c r="X253" s="3"/>
      <c r="Y253" s="3"/>
      <c r="Z253" s="3"/>
      <c r="AA253" s="5"/>
    </row>
    <row r="254" spans="1:27" s="4" customFormat="1" x14ac:dyDescent="0.25">
      <c r="A254" s="9" t="s">
        <v>186</v>
      </c>
      <c r="B254" s="3" t="s">
        <v>563</v>
      </c>
      <c r="C254" s="5" t="s">
        <v>1534</v>
      </c>
      <c r="D254" s="8" t="s">
        <v>110</v>
      </c>
      <c r="E254" s="3" t="s">
        <v>217</v>
      </c>
      <c r="F254" s="3" t="s">
        <v>8</v>
      </c>
      <c r="G254" s="3" t="s">
        <v>22</v>
      </c>
      <c r="H254" s="3" t="s">
        <v>35</v>
      </c>
      <c r="I254" s="3"/>
      <c r="J254" s="3" t="s">
        <v>110</v>
      </c>
      <c r="K254" s="3" t="s">
        <v>219</v>
      </c>
      <c r="L254" s="3" t="s">
        <v>8</v>
      </c>
      <c r="M254" s="3" t="s">
        <v>22</v>
      </c>
      <c r="N254" s="3" t="s">
        <v>30</v>
      </c>
      <c r="O254" s="3"/>
      <c r="P254" s="3" t="s">
        <v>109</v>
      </c>
      <c r="Q254" s="3" t="s">
        <v>218</v>
      </c>
      <c r="R254" s="3" t="s">
        <v>8</v>
      </c>
      <c r="S254" s="3" t="s">
        <v>204</v>
      </c>
      <c r="T254" s="3" t="s">
        <v>93</v>
      </c>
      <c r="U254" s="3"/>
      <c r="V254" s="3" t="s">
        <v>220</v>
      </c>
      <c r="W254" s="3"/>
      <c r="X254" s="3"/>
      <c r="Y254" s="3"/>
      <c r="Z254" s="3"/>
      <c r="AA254" s="5"/>
    </row>
    <row r="255" spans="1:27" s="4" customFormat="1" x14ac:dyDescent="0.25">
      <c r="A255" s="9" t="s">
        <v>186</v>
      </c>
      <c r="B255" s="3" t="s">
        <v>564</v>
      </c>
      <c r="C255" s="5" t="s">
        <v>1535</v>
      </c>
      <c r="D255" s="8" t="s">
        <v>220</v>
      </c>
      <c r="E255" s="3" t="s">
        <v>218</v>
      </c>
      <c r="F255" s="3" t="s">
        <v>8</v>
      </c>
      <c r="G255" s="3" t="s">
        <v>204</v>
      </c>
      <c r="H255" s="3" t="s">
        <v>93</v>
      </c>
      <c r="I255" s="3"/>
      <c r="J255" s="3" t="s">
        <v>220</v>
      </c>
      <c r="K255" s="3" t="s">
        <v>217</v>
      </c>
      <c r="L255" s="3" t="s">
        <v>8</v>
      </c>
      <c r="M255" s="3" t="s">
        <v>22</v>
      </c>
      <c r="N255" s="3" t="s">
        <v>35</v>
      </c>
      <c r="O255" s="3"/>
      <c r="P255" s="3" t="s">
        <v>110</v>
      </c>
      <c r="Q255" s="3" t="s">
        <v>219</v>
      </c>
      <c r="R255" s="3" t="s">
        <v>8</v>
      </c>
      <c r="S255" s="3" t="s">
        <v>22</v>
      </c>
      <c r="T255" s="3" t="s">
        <v>30</v>
      </c>
      <c r="U255" s="3"/>
      <c r="V255" s="3" t="s">
        <v>109</v>
      </c>
      <c r="W255" s="3"/>
      <c r="X255" s="3"/>
      <c r="Y255" s="3"/>
      <c r="Z255" s="3"/>
      <c r="AA255" s="5"/>
    </row>
    <row r="256" spans="1:27" s="4" customFormat="1" x14ac:dyDescent="0.25">
      <c r="A256" s="9" t="s">
        <v>186</v>
      </c>
      <c r="B256" s="3" t="s">
        <v>565</v>
      </c>
      <c r="C256" s="5" t="s">
        <v>1536</v>
      </c>
      <c r="D256" s="8" t="s">
        <v>109</v>
      </c>
      <c r="E256" s="3" t="s">
        <v>219</v>
      </c>
      <c r="F256" s="3" t="s">
        <v>8</v>
      </c>
      <c r="G256" s="3" t="s">
        <v>22</v>
      </c>
      <c r="H256" s="3" t="s">
        <v>30</v>
      </c>
      <c r="I256" s="3"/>
      <c r="J256" s="3" t="s">
        <v>109</v>
      </c>
      <c r="K256" s="3" t="s">
        <v>218</v>
      </c>
      <c r="L256" s="3" t="s">
        <v>8</v>
      </c>
      <c r="M256" s="3" t="s">
        <v>204</v>
      </c>
      <c r="N256" s="3" t="s">
        <v>93</v>
      </c>
      <c r="O256" s="3"/>
      <c r="P256" s="3" t="s">
        <v>220</v>
      </c>
      <c r="Q256" s="3" t="s">
        <v>217</v>
      </c>
      <c r="R256" s="3" t="s">
        <v>8</v>
      </c>
      <c r="S256" s="3" t="s">
        <v>22</v>
      </c>
      <c r="T256" s="3" t="s">
        <v>35</v>
      </c>
      <c r="U256" s="3"/>
      <c r="V256" s="3" t="s">
        <v>110</v>
      </c>
      <c r="W256" s="3"/>
      <c r="X256" s="3"/>
      <c r="Y256" s="3"/>
      <c r="Z256" s="3"/>
      <c r="AA256" s="5"/>
    </row>
    <row r="257" spans="1:27" s="4" customFormat="1" x14ac:dyDescent="0.25">
      <c r="A257" s="9" t="s">
        <v>186</v>
      </c>
      <c r="B257" s="3" t="s">
        <v>566</v>
      </c>
      <c r="C257" s="5" t="s">
        <v>1537</v>
      </c>
      <c r="D257" s="8" t="s">
        <v>225</v>
      </c>
      <c r="E257" s="3" t="s">
        <v>221</v>
      </c>
      <c r="F257" s="3" t="s">
        <v>8</v>
      </c>
      <c r="G257" s="3" t="s">
        <v>224</v>
      </c>
      <c r="H257" s="3" t="s">
        <v>93</v>
      </c>
      <c r="I257" s="3"/>
      <c r="J257" s="3" t="s">
        <v>225</v>
      </c>
      <c r="K257" s="3" t="s">
        <v>223</v>
      </c>
      <c r="L257" s="3" t="s">
        <v>8</v>
      </c>
      <c r="M257" s="3" t="s">
        <v>22</v>
      </c>
      <c r="N257" s="3" t="s">
        <v>36</v>
      </c>
      <c r="O257" s="3" t="s">
        <v>34</v>
      </c>
      <c r="P257" s="3" t="s">
        <v>1663</v>
      </c>
      <c r="Q257" s="3" t="s">
        <v>222</v>
      </c>
      <c r="R257" s="3" t="s">
        <v>8</v>
      </c>
      <c r="S257" s="3" t="s">
        <v>22</v>
      </c>
      <c r="T257" s="3" t="s">
        <v>32</v>
      </c>
      <c r="U257" s="3"/>
      <c r="V257" s="3" t="s">
        <v>226</v>
      </c>
      <c r="W257" s="3"/>
      <c r="X257" s="3"/>
      <c r="Y257" s="3"/>
      <c r="Z257" s="3"/>
      <c r="AA257" s="5"/>
    </row>
    <row r="258" spans="1:27" s="4" customFormat="1" x14ac:dyDescent="0.25">
      <c r="A258" s="9" t="s">
        <v>186</v>
      </c>
      <c r="B258" s="3" t="s">
        <v>567</v>
      </c>
      <c r="C258" s="5" t="s">
        <v>1538</v>
      </c>
      <c r="D258" s="8" t="s">
        <v>226</v>
      </c>
      <c r="E258" s="3" t="s">
        <v>222</v>
      </c>
      <c r="F258" s="3" t="s">
        <v>8</v>
      </c>
      <c r="G258" s="3" t="s">
        <v>22</v>
      </c>
      <c r="H258" s="3" t="s">
        <v>32</v>
      </c>
      <c r="I258" s="3"/>
      <c r="J258" s="3" t="s">
        <v>226</v>
      </c>
      <c r="K258" s="3" t="s">
        <v>221</v>
      </c>
      <c r="L258" s="3" t="s">
        <v>8</v>
      </c>
      <c r="M258" s="3" t="s">
        <v>224</v>
      </c>
      <c r="N258" s="3" t="s">
        <v>93</v>
      </c>
      <c r="O258" s="3"/>
      <c r="P258" s="3" t="s">
        <v>225</v>
      </c>
      <c r="Q258" s="3" t="s">
        <v>223</v>
      </c>
      <c r="R258" s="3" t="s">
        <v>8</v>
      </c>
      <c r="S258" s="3" t="s">
        <v>22</v>
      </c>
      <c r="T258" s="3" t="s">
        <v>36</v>
      </c>
      <c r="U258" s="3" t="s">
        <v>34</v>
      </c>
      <c r="V258" s="3" t="s">
        <v>1663</v>
      </c>
      <c r="W258" s="3"/>
      <c r="X258" s="3"/>
      <c r="Y258" s="3"/>
      <c r="Z258" s="3"/>
      <c r="AA258" s="5"/>
    </row>
    <row r="259" spans="1:27" s="4" customFormat="1" x14ac:dyDescent="0.25">
      <c r="A259" s="9" t="s">
        <v>186</v>
      </c>
      <c r="B259" s="3" t="s">
        <v>568</v>
      </c>
      <c r="C259" s="5" t="s">
        <v>1539</v>
      </c>
      <c r="D259" s="8" t="s">
        <v>227</v>
      </c>
      <c r="E259" s="3" t="s">
        <v>223</v>
      </c>
      <c r="F259" s="3" t="s">
        <v>8</v>
      </c>
      <c r="G259" s="3" t="s">
        <v>22</v>
      </c>
      <c r="H259" s="3" t="s">
        <v>36</v>
      </c>
      <c r="I259" s="3" t="s">
        <v>34</v>
      </c>
      <c r="J259" s="3" t="s">
        <v>1663</v>
      </c>
      <c r="K259" s="3" t="s">
        <v>222</v>
      </c>
      <c r="L259" s="3" t="s">
        <v>8</v>
      </c>
      <c r="M259" s="3" t="s">
        <v>22</v>
      </c>
      <c r="N259" s="3" t="s">
        <v>32</v>
      </c>
      <c r="O259" s="3"/>
      <c r="P259" s="3" t="s">
        <v>226</v>
      </c>
      <c r="Q259" s="3" t="s">
        <v>221</v>
      </c>
      <c r="R259" s="3" t="s">
        <v>8</v>
      </c>
      <c r="S259" s="3" t="s">
        <v>224</v>
      </c>
      <c r="T259" s="3" t="s">
        <v>93</v>
      </c>
      <c r="U259" s="3"/>
      <c r="V259" s="3" t="s">
        <v>225</v>
      </c>
      <c r="W259" s="3"/>
      <c r="X259" s="3"/>
      <c r="Y259" s="3"/>
      <c r="Z259" s="3"/>
      <c r="AA259" s="5"/>
    </row>
    <row r="260" spans="1:27" s="4" customFormat="1" x14ac:dyDescent="0.25">
      <c r="A260" s="9" t="s">
        <v>186</v>
      </c>
      <c r="B260" s="3" t="s">
        <v>569</v>
      </c>
      <c r="C260" s="5" t="s">
        <v>1540</v>
      </c>
      <c r="D260" s="8" t="s">
        <v>228</v>
      </c>
      <c r="E260" s="3" t="s">
        <v>231</v>
      </c>
      <c r="F260" s="3" t="s">
        <v>8</v>
      </c>
      <c r="G260" s="3" t="s">
        <v>22</v>
      </c>
      <c r="H260" s="3" t="s">
        <v>63</v>
      </c>
      <c r="I260" s="3"/>
      <c r="J260" s="3" t="s">
        <v>228</v>
      </c>
      <c r="K260" s="3" t="s">
        <v>230</v>
      </c>
      <c r="L260" s="3" t="s">
        <v>8</v>
      </c>
      <c r="M260" s="3" t="s">
        <v>22</v>
      </c>
      <c r="N260" s="3" t="s">
        <v>44</v>
      </c>
      <c r="O260" s="3"/>
      <c r="P260" s="3" t="s">
        <v>215</v>
      </c>
      <c r="Q260" s="3" t="s">
        <v>229</v>
      </c>
      <c r="R260" s="3" t="s">
        <v>8</v>
      </c>
      <c r="S260" s="3" t="s">
        <v>22</v>
      </c>
      <c r="T260" s="3" t="s">
        <v>35</v>
      </c>
      <c r="U260" s="3" t="s">
        <v>61</v>
      </c>
      <c r="V260" s="3" t="s">
        <v>1664</v>
      </c>
      <c r="W260" s="3"/>
      <c r="X260" s="3"/>
      <c r="Y260" s="3"/>
      <c r="Z260" s="3"/>
      <c r="AA260" s="5"/>
    </row>
    <row r="261" spans="1:27" s="4" customFormat="1" x14ac:dyDescent="0.25">
      <c r="A261" s="9" t="s">
        <v>186</v>
      </c>
      <c r="B261" s="3" t="s">
        <v>570</v>
      </c>
      <c r="C261" s="5" t="s">
        <v>1541</v>
      </c>
      <c r="D261" s="8" t="s">
        <v>134</v>
      </c>
      <c r="E261" s="3" t="s">
        <v>229</v>
      </c>
      <c r="F261" s="3" t="s">
        <v>8</v>
      </c>
      <c r="G261" s="3" t="s">
        <v>22</v>
      </c>
      <c r="H261" s="3" t="s">
        <v>35</v>
      </c>
      <c r="I261" s="3" t="s">
        <v>61</v>
      </c>
      <c r="J261" s="3" t="s">
        <v>134</v>
      </c>
      <c r="K261" s="3" t="s">
        <v>231</v>
      </c>
      <c r="L261" s="3" t="s">
        <v>8</v>
      </c>
      <c r="M261" s="3" t="s">
        <v>22</v>
      </c>
      <c r="N261" s="3" t="s">
        <v>63</v>
      </c>
      <c r="O261" s="3"/>
      <c r="P261" s="3" t="s">
        <v>228</v>
      </c>
      <c r="Q261" s="3" t="s">
        <v>230</v>
      </c>
      <c r="R261" s="3" t="s">
        <v>8</v>
      </c>
      <c r="S261" s="3" t="s">
        <v>22</v>
      </c>
      <c r="T261" s="3" t="s">
        <v>44</v>
      </c>
      <c r="U261" s="3"/>
      <c r="V261" s="3" t="s">
        <v>215</v>
      </c>
      <c r="W261" s="3"/>
      <c r="X261" s="3"/>
      <c r="Y261" s="3"/>
      <c r="Z261" s="3"/>
      <c r="AA261" s="5"/>
    </row>
    <row r="262" spans="1:27" s="4" customFormat="1" x14ac:dyDescent="0.25">
      <c r="A262" s="9" t="s">
        <v>186</v>
      </c>
      <c r="B262" s="3" t="s">
        <v>571</v>
      </c>
      <c r="C262" s="5" t="s">
        <v>1542</v>
      </c>
      <c r="D262" s="8" t="s">
        <v>215</v>
      </c>
      <c r="E262" s="3" t="s">
        <v>230</v>
      </c>
      <c r="F262" s="3" t="s">
        <v>8</v>
      </c>
      <c r="G262" s="3" t="s">
        <v>22</v>
      </c>
      <c r="H262" s="3" t="s">
        <v>44</v>
      </c>
      <c r="I262" s="3"/>
      <c r="J262" s="3" t="s">
        <v>215</v>
      </c>
      <c r="K262" s="3" t="s">
        <v>229</v>
      </c>
      <c r="L262" s="3" t="s">
        <v>8</v>
      </c>
      <c r="M262" s="3" t="s">
        <v>22</v>
      </c>
      <c r="N262" s="3" t="s">
        <v>35</v>
      </c>
      <c r="O262" s="3" t="s">
        <v>61</v>
      </c>
      <c r="P262" s="3" t="s">
        <v>134</v>
      </c>
      <c r="Q262" s="3" t="s">
        <v>231</v>
      </c>
      <c r="R262" s="3" t="s">
        <v>8</v>
      </c>
      <c r="S262" s="3" t="s">
        <v>22</v>
      </c>
      <c r="T262" s="3" t="s">
        <v>63</v>
      </c>
      <c r="U262" s="3"/>
      <c r="V262" s="3" t="s">
        <v>228</v>
      </c>
      <c r="W262" s="3"/>
      <c r="X262" s="3"/>
      <c r="Y262" s="3"/>
      <c r="Z262" s="3"/>
      <c r="AA262" s="5"/>
    </row>
    <row r="263" spans="1:27" s="4" customFormat="1" x14ac:dyDescent="0.25">
      <c r="A263" s="9" t="s">
        <v>186</v>
      </c>
      <c r="B263" s="3" t="s">
        <v>572</v>
      </c>
      <c r="C263" s="5" t="s">
        <v>1543</v>
      </c>
      <c r="D263" s="8" t="s">
        <v>830</v>
      </c>
      <c r="E263" s="3" t="s">
        <v>1125</v>
      </c>
      <c r="F263" s="3" t="s">
        <v>3</v>
      </c>
      <c r="G263" s="3" t="s">
        <v>4</v>
      </c>
      <c r="H263" s="3" t="s">
        <v>42</v>
      </c>
      <c r="I263" s="3"/>
      <c r="J263" s="3" t="s">
        <v>830</v>
      </c>
      <c r="K263" s="3" t="s">
        <v>1127</v>
      </c>
      <c r="L263" s="3" t="s">
        <v>3</v>
      </c>
      <c r="M263" s="3" t="s">
        <v>4</v>
      </c>
      <c r="N263" s="3" t="s">
        <v>32</v>
      </c>
      <c r="O263" s="3"/>
      <c r="P263" s="3" t="s">
        <v>832</v>
      </c>
      <c r="Q263" s="3" t="s">
        <v>1126</v>
      </c>
      <c r="R263" s="3" t="s">
        <v>3</v>
      </c>
      <c r="S263" s="3" t="s">
        <v>4</v>
      </c>
      <c r="T263" s="3" t="s">
        <v>44</v>
      </c>
      <c r="U263" s="3"/>
      <c r="V263" s="3" t="s">
        <v>831</v>
      </c>
      <c r="W263" s="3"/>
      <c r="X263" s="3"/>
      <c r="Y263" s="3"/>
      <c r="Z263" s="3"/>
      <c r="AA263" s="5"/>
    </row>
    <row r="264" spans="1:27" s="4" customFormat="1" x14ac:dyDescent="0.25">
      <c r="A264" s="9" t="s">
        <v>186</v>
      </c>
      <c r="B264" s="3" t="s">
        <v>573</v>
      </c>
      <c r="C264" s="5" t="s">
        <v>1544</v>
      </c>
      <c r="D264" s="8" t="s">
        <v>831</v>
      </c>
      <c r="E264" s="3" t="s">
        <v>1126</v>
      </c>
      <c r="F264" s="3" t="s">
        <v>3</v>
      </c>
      <c r="G264" s="3" t="s">
        <v>4</v>
      </c>
      <c r="H264" s="3" t="s">
        <v>44</v>
      </c>
      <c r="I264" s="3"/>
      <c r="J264" s="3" t="s">
        <v>831</v>
      </c>
      <c r="K264" s="3" t="s">
        <v>1125</v>
      </c>
      <c r="L264" s="3" t="s">
        <v>3</v>
      </c>
      <c r="M264" s="3" t="s">
        <v>4</v>
      </c>
      <c r="N264" s="3" t="s">
        <v>42</v>
      </c>
      <c r="O264" s="3"/>
      <c r="P264" s="3" t="s">
        <v>830</v>
      </c>
      <c r="Q264" s="3" t="s">
        <v>1127</v>
      </c>
      <c r="R264" s="3" t="s">
        <v>3</v>
      </c>
      <c r="S264" s="3" t="s">
        <v>4</v>
      </c>
      <c r="T264" s="3" t="s">
        <v>32</v>
      </c>
      <c r="U264" s="3"/>
      <c r="V264" s="3" t="s">
        <v>832</v>
      </c>
      <c r="W264" s="3"/>
      <c r="X264" s="3"/>
      <c r="Y264" s="3"/>
      <c r="Z264" s="3"/>
      <c r="AA264" s="5"/>
    </row>
    <row r="265" spans="1:27" s="4" customFormat="1" x14ac:dyDescent="0.25">
      <c r="A265" s="9" t="s">
        <v>186</v>
      </c>
      <c r="B265" s="3" t="s">
        <v>574</v>
      </c>
      <c r="C265" s="5" t="s">
        <v>1545</v>
      </c>
      <c r="D265" s="8" t="s">
        <v>832</v>
      </c>
      <c r="E265" s="3" t="s">
        <v>1127</v>
      </c>
      <c r="F265" s="3" t="s">
        <v>3</v>
      </c>
      <c r="G265" s="3" t="s">
        <v>4</v>
      </c>
      <c r="H265" s="3" t="s">
        <v>32</v>
      </c>
      <c r="I265" s="3"/>
      <c r="J265" s="3" t="s">
        <v>832</v>
      </c>
      <c r="K265" s="3" t="s">
        <v>1126</v>
      </c>
      <c r="L265" s="3" t="s">
        <v>3</v>
      </c>
      <c r="M265" s="3" t="s">
        <v>4</v>
      </c>
      <c r="N265" s="3" t="s">
        <v>44</v>
      </c>
      <c r="O265" s="3"/>
      <c r="P265" s="3" t="s">
        <v>831</v>
      </c>
      <c r="Q265" s="3" t="s">
        <v>1125</v>
      </c>
      <c r="R265" s="3" t="s">
        <v>3</v>
      </c>
      <c r="S265" s="3" t="s">
        <v>4</v>
      </c>
      <c r="T265" s="3" t="s">
        <v>42</v>
      </c>
      <c r="U265" s="3"/>
      <c r="V265" s="3" t="s">
        <v>830</v>
      </c>
      <c r="W265" s="3"/>
      <c r="X265" s="3"/>
      <c r="Y265" s="3"/>
      <c r="Z265" s="3"/>
      <c r="AA265" s="5"/>
    </row>
    <row r="266" spans="1:27" s="4" customFormat="1" x14ac:dyDescent="0.25">
      <c r="A266" s="9" t="s">
        <v>186</v>
      </c>
      <c r="B266" s="3" t="s">
        <v>575</v>
      </c>
      <c r="C266" s="5" t="s">
        <v>1546</v>
      </c>
      <c r="D266" s="8" t="s">
        <v>117</v>
      </c>
      <c r="E266" s="3" t="s">
        <v>1128</v>
      </c>
      <c r="F266" s="3" t="s">
        <v>3</v>
      </c>
      <c r="G266" s="3" t="s">
        <v>4</v>
      </c>
      <c r="H266" s="3" t="s">
        <v>33</v>
      </c>
      <c r="I266" s="3"/>
      <c r="J266" s="3" t="s">
        <v>117</v>
      </c>
      <c r="K266" s="3" t="s">
        <v>1130</v>
      </c>
      <c r="L266" s="3" t="s">
        <v>3</v>
      </c>
      <c r="M266" s="3" t="s">
        <v>4</v>
      </c>
      <c r="N266" s="3" t="s">
        <v>41</v>
      </c>
      <c r="O266" s="3"/>
      <c r="P266" s="3" t="s">
        <v>834</v>
      </c>
      <c r="Q266" s="3" t="s">
        <v>1129</v>
      </c>
      <c r="R266" s="3" t="s">
        <v>3</v>
      </c>
      <c r="S266" s="3" t="s">
        <v>4</v>
      </c>
      <c r="T266" s="3" t="s">
        <v>49</v>
      </c>
      <c r="U266" s="3"/>
      <c r="V266" s="3" t="s">
        <v>833</v>
      </c>
      <c r="W266" s="3"/>
      <c r="X266" s="3"/>
      <c r="Y266" s="3"/>
      <c r="Z266" s="3"/>
      <c r="AA266" s="5"/>
    </row>
    <row r="267" spans="1:27" s="4" customFormat="1" x14ac:dyDescent="0.25">
      <c r="A267" s="9" t="s">
        <v>186</v>
      </c>
      <c r="B267" s="3" t="s">
        <v>576</v>
      </c>
      <c r="C267" s="5" t="s">
        <v>1547</v>
      </c>
      <c r="D267" s="8" t="s">
        <v>833</v>
      </c>
      <c r="E267" s="3" t="s">
        <v>1129</v>
      </c>
      <c r="F267" s="3" t="s">
        <v>3</v>
      </c>
      <c r="G267" s="3" t="s">
        <v>4</v>
      </c>
      <c r="H267" s="3" t="s">
        <v>49</v>
      </c>
      <c r="I267" s="3"/>
      <c r="J267" s="3" t="s">
        <v>833</v>
      </c>
      <c r="K267" s="3" t="s">
        <v>1128</v>
      </c>
      <c r="L267" s="3" t="s">
        <v>3</v>
      </c>
      <c r="M267" s="3" t="s">
        <v>4</v>
      </c>
      <c r="N267" s="3" t="s">
        <v>33</v>
      </c>
      <c r="O267" s="3"/>
      <c r="P267" s="3" t="s">
        <v>117</v>
      </c>
      <c r="Q267" s="3" t="s">
        <v>1130</v>
      </c>
      <c r="R267" s="3" t="s">
        <v>3</v>
      </c>
      <c r="S267" s="3" t="s">
        <v>4</v>
      </c>
      <c r="T267" s="3" t="s">
        <v>41</v>
      </c>
      <c r="U267" s="3"/>
      <c r="V267" s="3" t="s">
        <v>834</v>
      </c>
      <c r="W267" s="3"/>
      <c r="X267" s="3"/>
      <c r="Y267" s="3"/>
      <c r="Z267" s="3"/>
      <c r="AA267" s="5"/>
    </row>
    <row r="268" spans="1:27" s="4" customFormat="1" x14ac:dyDescent="0.25">
      <c r="A268" s="9" t="s">
        <v>186</v>
      </c>
      <c r="B268" s="3" t="s">
        <v>577</v>
      </c>
      <c r="C268" s="5" t="s">
        <v>1548</v>
      </c>
      <c r="D268" s="8" t="s">
        <v>834</v>
      </c>
      <c r="E268" s="3" t="s">
        <v>1130</v>
      </c>
      <c r="F268" s="3" t="s">
        <v>3</v>
      </c>
      <c r="G268" s="3" t="s">
        <v>4</v>
      </c>
      <c r="H268" s="3" t="s">
        <v>41</v>
      </c>
      <c r="I268" s="3"/>
      <c r="J268" s="3" t="s">
        <v>834</v>
      </c>
      <c r="K268" s="3" t="s">
        <v>1129</v>
      </c>
      <c r="L268" s="3" t="s">
        <v>3</v>
      </c>
      <c r="M268" s="3" t="s">
        <v>4</v>
      </c>
      <c r="N268" s="3" t="s">
        <v>49</v>
      </c>
      <c r="O268" s="3"/>
      <c r="P268" s="3" t="s">
        <v>833</v>
      </c>
      <c r="Q268" s="3" t="s">
        <v>1128</v>
      </c>
      <c r="R268" s="3" t="s">
        <v>3</v>
      </c>
      <c r="S268" s="3" t="s">
        <v>4</v>
      </c>
      <c r="T268" s="3" t="s">
        <v>33</v>
      </c>
      <c r="U268" s="3"/>
      <c r="V268" s="3" t="s">
        <v>117</v>
      </c>
      <c r="W268" s="3"/>
      <c r="X268" s="3"/>
      <c r="Y268" s="3"/>
      <c r="Z268" s="3"/>
      <c r="AA268" s="5"/>
    </row>
    <row r="269" spans="1:27" s="4" customFormat="1" x14ac:dyDescent="0.25">
      <c r="A269" s="9" t="s">
        <v>186</v>
      </c>
      <c r="B269" s="3" t="s">
        <v>578</v>
      </c>
      <c r="C269" s="5" t="s">
        <v>1549</v>
      </c>
      <c r="D269" s="8" t="s">
        <v>835</v>
      </c>
      <c r="E269" s="3" t="s">
        <v>1131</v>
      </c>
      <c r="F269" s="3" t="s">
        <v>3</v>
      </c>
      <c r="G269" s="3" t="s">
        <v>4</v>
      </c>
      <c r="H269" s="3" t="s">
        <v>35</v>
      </c>
      <c r="I269" s="3" t="s">
        <v>62</v>
      </c>
      <c r="J269" s="3" t="s">
        <v>835</v>
      </c>
      <c r="K269" s="3" t="s">
        <v>1133</v>
      </c>
      <c r="L269" s="3" t="s">
        <v>3</v>
      </c>
      <c r="M269" s="3" t="s">
        <v>4</v>
      </c>
      <c r="N269" s="3" t="s">
        <v>1251</v>
      </c>
      <c r="O269" s="3"/>
      <c r="P269" s="3" t="s">
        <v>837</v>
      </c>
      <c r="Q269" s="3" t="s">
        <v>1132</v>
      </c>
      <c r="R269" s="3" t="s">
        <v>3</v>
      </c>
      <c r="S269" s="3" t="s">
        <v>4</v>
      </c>
      <c r="T269" s="3" t="s">
        <v>47</v>
      </c>
      <c r="U269" s="3" t="s">
        <v>1254</v>
      </c>
      <c r="V269" s="3" t="s">
        <v>836</v>
      </c>
      <c r="W269" s="3"/>
      <c r="X269" s="3"/>
      <c r="Y269" s="3"/>
      <c r="Z269" s="3"/>
      <c r="AA269" s="5"/>
    </row>
    <row r="270" spans="1:27" s="4" customFormat="1" x14ac:dyDescent="0.25">
      <c r="A270" s="9" t="s">
        <v>186</v>
      </c>
      <c r="B270" s="3" t="s">
        <v>579</v>
      </c>
      <c r="C270" s="5" t="s">
        <v>1550</v>
      </c>
      <c r="D270" s="8" t="s">
        <v>836</v>
      </c>
      <c r="E270" s="3" t="s">
        <v>1132</v>
      </c>
      <c r="F270" s="3" t="s">
        <v>3</v>
      </c>
      <c r="G270" s="3" t="s">
        <v>4</v>
      </c>
      <c r="H270" s="3" t="s">
        <v>47</v>
      </c>
      <c r="I270" s="3" t="s">
        <v>1254</v>
      </c>
      <c r="J270" s="3" t="s">
        <v>836</v>
      </c>
      <c r="K270" s="3" t="s">
        <v>1131</v>
      </c>
      <c r="L270" s="3" t="s">
        <v>3</v>
      </c>
      <c r="M270" s="3" t="s">
        <v>4</v>
      </c>
      <c r="N270" s="3" t="s">
        <v>35</v>
      </c>
      <c r="O270" s="3" t="s">
        <v>62</v>
      </c>
      <c r="P270" s="3" t="s">
        <v>835</v>
      </c>
      <c r="Q270" s="3" t="s">
        <v>1133</v>
      </c>
      <c r="R270" s="3" t="s">
        <v>3</v>
      </c>
      <c r="S270" s="3" t="s">
        <v>4</v>
      </c>
      <c r="T270" s="3" t="s">
        <v>1251</v>
      </c>
      <c r="U270" s="3"/>
      <c r="V270" s="3" t="s">
        <v>837</v>
      </c>
      <c r="W270" s="3"/>
      <c r="X270" s="3"/>
      <c r="Y270" s="3"/>
      <c r="Z270" s="3"/>
      <c r="AA270" s="5"/>
    </row>
    <row r="271" spans="1:27" s="4" customFormat="1" x14ac:dyDescent="0.25">
      <c r="A271" s="9" t="s">
        <v>186</v>
      </c>
      <c r="B271" s="3" t="s">
        <v>580</v>
      </c>
      <c r="C271" s="5" t="s">
        <v>1551</v>
      </c>
      <c r="D271" s="8" t="s">
        <v>837</v>
      </c>
      <c r="E271" s="3" t="s">
        <v>1133</v>
      </c>
      <c r="F271" s="3" t="s">
        <v>3</v>
      </c>
      <c r="G271" s="3" t="s">
        <v>4</v>
      </c>
      <c r="H271" s="3" t="s">
        <v>1251</v>
      </c>
      <c r="I271" s="3"/>
      <c r="J271" s="3" t="s">
        <v>837</v>
      </c>
      <c r="K271" s="3" t="s">
        <v>1132</v>
      </c>
      <c r="L271" s="3" t="s">
        <v>3</v>
      </c>
      <c r="M271" s="3" t="s">
        <v>4</v>
      </c>
      <c r="N271" s="3" t="s">
        <v>47</v>
      </c>
      <c r="O271" s="3" t="s">
        <v>1254</v>
      </c>
      <c r="P271" s="3" t="s">
        <v>836</v>
      </c>
      <c r="Q271" s="3" t="s">
        <v>1131</v>
      </c>
      <c r="R271" s="3" t="s">
        <v>3</v>
      </c>
      <c r="S271" s="3" t="s">
        <v>4</v>
      </c>
      <c r="T271" s="3" t="s">
        <v>35</v>
      </c>
      <c r="U271" s="3" t="s">
        <v>62</v>
      </c>
      <c r="V271" s="3" t="s">
        <v>835</v>
      </c>
      <c r="W271" s="3"/>
      <c r="X271" s="3"/>
      <c r="Y271" s="3"/>
      <c r="Z271" s="3"/>
      <c r="AA271" s="5"/>
    </row>
    <row r="272" spans="1:27" s="4" customFormat="1" x14ac:dyDescent="0.25">
      <c r="A272" s="9" t="s">
        <v>186</v>
      </c>
      <c r="B272" s="3" t="s">
        <v>581</v>
      </c>
      <c r="C272" s="5" t="s">
        <v>1552</v>
      </c>
      <c r="D272" s="8" t="s">
        <v>838</v>
      </c>
      <c r="E272" s="3" t="s">
        <v>1134</v>
      </c>
      <c r="F272" s="3" t="s">
        <v>3</v>
      </c>
      <c r="G272" s="3" t="s">
        <v>4</v>
      </c>
      <c r="H272" s="3" t="s">
        <v>34</v>
      </c>
      <c r="I272" s="3"/>
      <c r="J272" s="3" t="s">
        <v>838</v>
      </c>
      <c r="K272" s="3" t="s">
        <v>1136</v>
      </c>
      <c r="L272" s="3" t="s">
        <v>3</v>
      </c>
      <c r="M272" s="3" t="s">
        <v>4</v>
      </c>
      <c r="N272" s="3" t="s">
        <v>40</v>
      </c>
      <c r="O272" s="3"/>
      <c r="P272" s="3" t="s">
        <v>839</v>
      </c>
      <c r="Q272" s="3" t="s">
        <v>1135</v>
      </c>
      <c r="R272" s="3" t="s">
        <v>3</v>
      </c>
      <c r="S272" s="3" t="s">
        <v>4</v>
      </c>
      <c r="T272" s="3" t="s">
        <v>44</v>
      </c>
      <c r="U272" s="3"/>
      <c r="V272" s="3" t="s">
        <v>831</v>
      </c>
      <c r="W272" s="3"/>
      <c r="X272" s="3"/>
      <c r="Y272" s="3"/>
      <c r="Z272" s="3"/>
      <c r="AA272" s="5"/>
    </row>
    <row r="273" spans="1:27" s="4" customFormat="1" x14ac:dyDescent="0.25">
      <c r="A273" s="9" t="s">
        <v>186</v>
      </c>
      <c r="B273" s="3" t="s">
        <v>582</v>
      </c>
      <c r="C273" s="5" t="s">
        <v>1553</v>
      </c>
      <c r="D273" s="8" t="s">
        <v>831</v>
      </c>
      <c r="E273" s="3" t="s">
        <v>1135</v>
      </c>
      <c r="F273" s="3" t="s">
        <v>3</v>
      </c>
      <c r="G273" s="3" t="s">
        <v>4</v>
      </c>
      <c r="H273" s="3" t="s">
        <v>44</v>
      </c>
      <c r="I273" s="3"/>
      <c r="J273" s="3" t="s">
        <v>831</v>
      </c>
      <c r="K273" s="3" t="s">
        <v>1134</v>
      </c>
      <c r="L273" s="3" t="s">
        <v>3</v>
      </c>
      <c r="M273" s="3" t="s">
        <v>4</v>
      </c>
      <c r="N273" s="3" t="s">
        <v>34</v>
      </c>
      <c r="O273" s="3"/>
      <c r="P273" s="3" t="s">
        <v>838</v>
      </c>
      <c r="Q273" s="3" t="s">
        <v>1136</v>
      </c>
      <c r="R273" s="3" t="s">
        <v>3</v>
      </c>
      <c r="S273" s="3" t="s">
        <v>4</v>
      </c>
      <c r="T273" s="3" t="s">
        <v>40</v>
      </c>
      <c r="U273" s="3"/>
      <c r="V273" s="3" t="s">
        <v>839</v>
      </c>
      <c r="W273" s="3"/>
      <c r="X273" s="3"/>
      <c r="Y273" s="3"/>
      <c r="Z273" s="3"/>
      <c r="AA273" s="5"/>
    </row>
    <row r="274" spans="1:27" s="4" customFormat="1" x14ac:dyDescent="0.25">
      <c r="A274" s="9" t="s">
        <v>186</v>
      </c>
      <c r="B274" s="3" t="s">
        <v>583</v>
      </c>
      <c r="C274" s="5" t="s">
        <v>1554</v>
      </c>
      <c r="D274" s="8" t="s">
        <v>839</v>
      </c>
      <c r="E274" s="3" t="s">
        <v>1136</v>
      </c>
      <c r="F274" s="3" t="s">
        <v>3</v>
      </c>
      <c r="G274" s="3" t="s">
        <v>4</v>
      </c>
      <c r="H274" s="3" t="s">
        <v>40</v>
      </c>
      <c r="I274" s="3"/>
      <c r="J274" s="3" t="s">
        <v>839</v>
      </c>
      <c r="K274" s="3" t="s">
        <v>1135</v>
      </c>
      <c r="L274" s="3" t="s">
        <v>3</v>
      </c>
      <c r="M274" s="3" t="s">
        <v>4</v>
      </c>
      <c r="N274" s="3" t="s">
        <v>44</v>
      </c>
      <c r="O274" s="3"/>
      <c r="P274" s="3" t="s">
        <v>831</v>
      </c>
      <c r="Q274" s="3" t="s">
        <v>1134</v>
      </c>
      <c r="R274" s="3" t="s">
        <v>3</v>
      </c>
      <c r="S274" s="3" t="s">
        <v>4</v>
      </c>
      <c r="T274" s="3" t="s">
        <v>34</v>
      </c>
      <c r="U274" s="3"/>
      <c r="V274" s="3" t="s">
        <v>838</v>
      </c>
      <c r="W274" s="3"/>
      <c r="X274" s="3"/>
      <c r="Y274" s="3"/>
      <c r="Z274" s="3"/>
      <c r="AA274" s="5"/>
    </row>
    <row r="275" spans="1:27" s="4" customFormat="1" x14ac:dyDescent="0.25">
      <c r="A275" s="9" t="s">
        <v>186</v>
      </c>
      <c r="B275" s="3" t="s">
        <v>584</v>
      </c>
      <c r="C275" s="5" t="s">
        <v>1555</v>
      </c>
      <c r="D275" s="8" t="s">
        <v>117</v>
      </c>
      <c r="E275" s="3" t="s">
        <v>1137</v>
      </c>
      <c r="F275" s="3" t="s">
        <v>3</v>
      </c>
      <c r="G275" s="3" t="s">
        <v>4</v>
      </c>
      <c r="H275" s="3" t="s">
        <v>33</v>
      </c>
      <c r="I275" s="3"/>
      <c r="J275" s="3" t="s">
        <v>117</v>
      </c>
      <c r="K275" s="3" t="s">
        <v>1140</v>
      </c>
      <c r="L275" s="3" t="s">
        <v>3</v>
      </c>
      <c r="M275" s="3" t="s">
        <v>4</v>
      </c>
      <c r="N275" s="3" t="s">
        <v>47</v>
      </c>
      <c r="O275" s="3" t="s">
        <v>1254</v>
      </c>
      <c r="P275" s="3" t="s">
        <v>841</v>
      </c>
      <c r="Q275" s="3" t="s">
        <v>1138</v>
      </c>
      <c r="R275" s="3" t="s">
        <v>3</v>
      </c>
      <c r="S275" s="3" t="s">
        <v>1139</v>
      </c>
      <c r="T275" s="3" t="s">
        <v>93</v>
      </c>
      <c r="U275" s="3"/>
      <c r="V275" s="3" t="s">
        <v>840</v>
      </c>
      <c r="W275" s="3"/>
      <c r="X275" s="3"/>
      <c r="Y275" s="3"/>
      <c r="Z275" s="3"/>
      <c r="AA275" s="5"/>
    </row>
    <row r="276" spans="1:27" s="4" customFormat="1" x14ac:dyDescent="0.25">
      <c r="A276" s="9" t="s">
        <v>186</v>
      </c>
      <c r="B276" s="3" t="s">
        <v>585</v>
      </c>
      <c r="C276" s="5" t="s">
        <v>1556</v>
      </c>
      <c r="D276" s="8" t="s">
        <v>840</v>
      </c>
      <c r="E276" s="3" t="s">
        <v>1138</v>
      </c>
      <c r="F276" s="3" t="s">
        <v>3</v>
      </c>
      <c r="G276" s="3" t="s">
        <v>1139</v>
      </c>
      <c r="H276" s="3" t="s">
        <v>93</v>
      </c>
      <c r="I276" s="3"/>
      <c r="J276" s="3" t="s">
        <v>840</v>
      </c>
      <c r="K276" s="3" t="s">
        <v>1137</v>
      </c>
      <c r="L276" s="3" t="s">
        <v>3</v>
      </c>
      <c r="M276" s="3" t="s">
        <v>4</v>
      </c>
      <c r="N276" s="3" t="s">
        <v>33</v>
      </c>
      <c r="O276" s="3"/>
      <c r="P276" s="3" t="s">
        <v>117</v>
      </c>
      <c r="Q276" s="3" t="s">
        <v>1140</v>
      </c>
      <c r="R276" s="3" t="s">
        <v>3</v>
      </c>
      <c r="S276" s="3" t="s">
        <v>4</v>
      </c>
      <c r="T276" s="3" t="s">
        <v>47</v>
      </c>
      <c r="U276" s="3" t="s">
        <v>1254</v>
      </c>
      <c r="V276" s="3" t="s">
        <v>841</v>
      </c>
      <c r="W276" s="3"/>
      <c r="X276" s="3"/>
      <c r="Y276" s="3"/>
      <c r="Z276" s="3"/>
      <c r="AA276" s="5"/>
    </row>
    <row r="277" spans="1:27" s="4" customFormat="1" x14ac:dyDescent="0.25">
      <c r="A277" s="9" t="s">
        <v>186</v>
      </c>
      <c r="B277" s="3" t="s">
        <v>586</v>
      </c>
      <c r="C277" s="5" t="s">
        <v>1557</v>
      </c>
      <c r="D277" s="8" t="s">
        <v>841</v>
      </c>
      <c r="E277" s="3" t="s">
        <v>1140</v>
      </c>
      <c r="F277" s="3" t="s">
        <v>3</v>
      </c>
      <c r="G277" s="3" t="s">
        <v>4</v>
      </c>
      <c r="H277" s="3" t="s">
        <v>47</v>
      </c>
      <c r="I277" s="3" t="s">
        <v>1254</v>
      </c>
      <c r="J277" s="3" t="s">
        <v>841</v>
      </c>
      <c r="K277" s="3" t="s">
        <v>1138</v>
      </c>
      <c r="L277" s="3" t="s">
        <v>3</v>
      </c>
      <c r="M277" s="3" t="s">
        <v>1139</v>
      </c>
      <c r="N277" s="3" t="s">
        <v>93</v>
      </c>
      <c r="O277" s="3"/>
      <c r="P277" s="3" t="s">
        <v>840</v>
      </c>
      <c r="Q277" s="3" t="s">
        <v>1137</v>
      </c>
      <c r="R277" s="3" t="s">
        <v>3</v>
      </c>
      <c r="S277" s="3" t="s">
        <v>4</v>
      </c>
      <c r="T277" s="3" t="s">
        <v>33</v>
      </c>
      <c r="U277" s="3"/>
      <c r="V277" s="3" t="s">
        <v>117</v>
      </c>
      <c r="W277" s="3"/>
      <c r="X277" s="3"/>
      <c r="Y277" s="3"/>
      <c r="Z277" s="3"/>
      <c r="AA277" s="5"/>
    </row>
    <row r="278" spans="1:27" s="4" customFormat="1" x14ac:dyDescent="0.25">
      <c r="A278" s="9" t="s">
        <v>186</v>
      </c>
      <c r="B278" s="3" t="s">
        <v>587</v>
      </c>
      <c r="C278" s="5" t="s">
        <v>1558</v>
      </c>
      <c r="D278" s="8" t="s">
        <v>842</v>
      </c>
      <c r="E278" s="3" t="s">
        <v>1141</v>
      </c>
      <c r="F278" s="3" t="s">
        <v>3</v>
      </c>
      <c r="G278" s="3" t="s">
        <v>4</v>
      </c>
      <c r="H278" s="3" t="s">
        <v>40</v>
      </c>
      <c r="I278" s="3"/>
      <c r="J278" s="3" t="s">
        <v>842</v>
      </c>
      <c r="K278" s="3" t="s">
        <v>1143</v>
      </c>
      <c r="L278" s="3" t="s">
        <v>3</v>
      </c>
      <c r="M278" s="3" t="s">
        <v>4</v>
      </c>
      <c r="N278" s="3" t="s">
        <v>32</v>
      </c>
      <c r="O278" s="3"/>
      <c r="P278" s="3" t="s">
        <v>844</v>
      </c>
      <c r="Q278" s="3" t="s">
        <v>1142</v>
      </c>
      <c r="R278" s="3" t="s">
        <v>3</v>
      </c>
      <c r="S278" s="3" t="s">
        <v>4</v>
      </c>
      <c r="T278" s="3" t="s">
        <v>38</v>
      </c>
      <c r="U278" s="3"/>
      <c r="V278" s="3" t="s">
        <v>843</v>
      </c>
      <c r="W278" s="3"/>
      <c r="X278" s="3"/>
      <c r="Y278" s="3"/>
      <c r="Z278" s="3"/>
      <c r="AA278" s="5"/>
    </row>
    <row r="279" spans="1:27" s="4" customFormat="1" x14ac:dyDescent="0.25">
      <c r="A279" s="9" t="s">
        <v>186</v>
      </c>
      <c r="B279" s="3" t="s">
        <v>588</v>
      </c>
      <c r="C279" s="5" t="s">
        <v>1559</v>
      </c>
      <c r="D279" s="8" t="s">
        <v>843</v>
      </c>
      <c r="E279" s="3" t="s">
        <v>1142</v>
      </c>
      <c r="F279" s="3" t="s">
        <v>3</v>
      </c>
      <c r="G279" s="3" t="s">
        <v>4</v>
      </c>
      <c r="H279" s="3" t="s">
        <v>38</v>
      </c>
      <c r="I279" s="3"/>
      <c r="J279" s="3" t="s">
        <v>843</v>
      </c>
      <c r="K279" s="3" t="s">
        <v>1141</v>
      </c>
      <c r="L279" s="3" t="s">
        <v>3</v>
      </c>
      <c r="M279" s="3" t="s">
        <v>4</v>
      </c>
      <c r="N279" s="3" t="s">
        <v>40</v>
      </c>
      <c r="O279" s="3"/>
      <c r="P279" s="3" t="s">
        <v>842</v>
      </c>
      <c r="Q279" s="3" t="s">
        <v>1143</v>
      </c>
      <c r="R279" s="3" t="s">
        <v>3</v>
      </c>
      <c r="S279" s="3" t="s">
        <v>4</v>
      </c>
      <c r="T279" s="3" t="s">
        <v>32</v>
      </c>
      <c r="U279" s="3"/>
      <c r="V279" s="3" t="s">
        <v>844</v>
      </c>
      <c r="W279" s="3"/>
      <c r="X279" s="3"/>
      <c r="Y279" s="3"/>
      <c r="Z279" s="3"/>
      <c r="AA279" s="5"/>
    </row>
    <row r="280" spans="1:27" s="4" customFormat="1" x14ac:dyDescent="0.25">
      <c r="A280" s="9" t="s">
        <v>186</v>
      </c>
      <c r="B280" s="3" t="s">
        <v>589</v>
      </c>
      <c r="C280" s="5" t="s">
        <v>1560</v>
      </c>
      <c r="D280" s="8" t="s">
        <v>844</v>
      </c>
      <c r="E280" s="3" t="s">
        <v>1143</v>
      </c>
      <c r="F280" s="3" t="s">
        <v>3</v>
      </c>
      <c r="G280" s="3" t="s">
        <v>4</v>
      </c>
      <c r="H280" s="3" t="s">
        <v>32</v>
      </c>
      <c r="I280" s="3"/>
      <c r="J280" s="3" t="s">
        <v>844</v>
      </c>
      <c r="K280" s="3" t="s">
        <v>1142</v>
      </c>
      <c r="L280" s="3" t="s">
        <v>3</v>
      </c>
      <c r="M280" s="3" t="s">
        <v>4</v>
      </c>
      <c r="N280" s="3" t="s">
        <v>38</v>
      </c>
      <c r="O280" s="3"/>
      <c r="P280" s="3" t="s">
        <v>843</v>
      </c>
      <c r="Q280" s="3" t="s">
        <v>1141</v>
      </c>
      <c r="R280" s="3" t="s">
        <v>3</v>
      </c>
      <c r="S280" s="3" t="s">
        <v>4</v>
      </c>
      <c r="T280" s="3" t="s">
        <v>40</v>
      </c>
      <c r="U280" s="3"/>
      <c r="V280" s="3" t="s">
        <v>842</v>
      </c>
      <c r="W280" s="3"/>
      <c r="X280" s="3"/>
      <c r="Y280" s="3"/>
      <c r="Z280" s="3"/>
      <c r="AA280" s="5"/>
    </row>
    <row r="281" spans="1:27" s="4" customFormat="1" x14ac:dyDescent="0.25">
      <c r="A281" s="9" t="s">
        <v>186</v>
      </c>
      <c r="B281" s="3" t="s">
        <v>590</v>
      </c>
      <c r="C281" s="5" t="s">
        <v>1561</v>
      </c>
      <c r="D281" s="8" t="s">
        <v>116</v>
      </c>
      <c r="E281" s="3" t="s">
        <v>1144</v>
      </c>
      <c r="F281" s="3" t="s">
        <v>3</v>
      </c>
      <c r="G281" s="3" t="s">
        <v>4</v>
      </c>
      <c r="H281" s="3" t="s">
        <v>30</v>
      </c>
      <c r="I281" s="3"/>
      <c r="J281" s="8" t="s">
        <v>116</v>
      </c>
      <c r="K281" s="3" t="s">
        <v>1146</v>
      </c>
      <c r="L281" s="3" t="s">
        <v>3</v>
      </c>
      <c r="M281" s="3" t="s">
        <v>4</v>
      </c>
      <c r="N281" s="3" t="s">
        <v>40</v>
      </c>
      <c r="O281" s="3"/>
      <c r="P281" s="3" t="s">
        <v>846</v>
      </c>
      <c r="Q281" s="3" t="s">
        <v>1145</v>
      </c>
      <c r="R281" s="3" t="s">
        <v>3</v>
      </c>
      <c r="S281" s="3" t="s">
        <v>1654</v>
      </c>
      <c r="T281" s="3" t="s">
        <v>93</v>
      </c>
      <c r="U281" s="3"/>
      <c r="V281" s="3" t="s">
        <v>845</v>
      </c>
      <c r="W281" s="3"/>
      <c r="X281" s="3"/>
      <c r="Y281" s="3"/>
      <c r="Z281" s="3"/>
      <c r="AA281" s="5"/>
    </row>
    <row r="282" spans="1:27" s="4" customFormat="1" x14ac:dyDescent="0.25">
      <c r="A282" s="9" t="s">
        <v>186</v>
      </c>
      <c r="B282" s="3" t="s">
        <v>591</v>
      </c>
      <c r="C282" s="5" t="s">
        <v>1562</v>
      </c>
      <c r="D282" s="8" t="s">
        <v>845</v>
      </c>
      <c r="E282" s="3" t="s">
        <v>1145</v>
      </c>
      <c r="F282" s="3" t="s">
        <v>3</v>
      </c>
      <c r="G282" s="3" t="s">
        <v>1654</v>
      </c>
      <c r="H282" s="3" t="s">
        <v>93</v>
      </c>
      <c r="I282" s="3"/>
      <c r="J282" s="3" t="s">
        <v>845</v>
      </c>
      <c r="K282" s="3" t="s">
        <v>1144</v>
      </c>
      <c r="L282" s="3" t="s">
        <v>3</v>
      </c>
      <c r="M282" s="3" t="s">
        <v>4</v>
      </c>
      <c r="N282" s="3" t="s">
        <v>30</v>
      </c>
      <c r="O282" s="3"/>
      <c r="P282" s="8" t="s">
        <v>116</v>
      </c>
      <c r="Q282" s="3" t="s">
        <v>1146</v>
      </c>
      <c r="R282" s="3" t="s">
        <v>3</v>
      </c>
      <c r="S282" s="3" t="s">
        <v>4</v>
      </c>
      <c r="T282" s="3" t="s">
        <v>40</v>
      </c>
      <c r="U282" s="3"/>
      <c r="V282" s="3" t="s">
        <v>846</v>
      </c>
      <c r="W282" s="3"/>
      <c r="X282" s="3"/>
      <c r="Y282" s="3"/>
      <c r="Z282" s="3"/>
      <c r="AA282" s="5"/>
    </row>
    <row r="283" spans="1:27" s="4" customFormat="1" x14ac:dyDescent="0.25">
      <c r="A283" s="9" t="s">
        <v>186</v>
      </c>
      <c r="B283" s="3" t="s">
        <v>592</v>
      </c>
      <c r="C283" s="5" t="s">
        <v>1563</v>
      </c>
      <c r="D283" s="8" t="s">
        <v>846</v>
      </c>
      <c r="E283" s="3" t="s">
        <v>1146</v>
      </c>
      <c r="F283" s="3" t="s">
        <v>3</v>
      </c>
      <c r="G283" s="3" t="s">
        <v>4</v>
      </c>
      <c r="H283" s="3" t="s">
        <v>40</v>
      </c>
      <c r="I283" s="3"/>
      <c r="J283" s="3" t="s">
        <v>846</v>
      </c>
      <c r="K283" s="3" t="s">
        <v>1145</v>
      </c>
      <c r="L283" s="3" t="s">
        <v>3</v>
      </c>
      <c r="M283" s="3" t="s">
        <v>1654</v>
      </c>
      <c r="N283" s="3" t="s">
        <v>93</v>
      </c>
      <c r="O283" s="3"/>
      <c r="P283" s="3" t="s">
        <v>845</v>
      </c>
      <c r="Q283" s="3" t="s">
        <v>1144</v>
      </c>
      <c r="R283" s="3" t="s">
        <v>3</v>
      </c>
      <c r="S283" s="3" t="s">
        <v>4</v>
      </c>
      <c r="T283" s="3" t="s">
        <v>30</v>
      </c>
      <c r="U283" s="3"/>
      <c r="V283" s="8" t="s">
        <v>116</v>
      </c>
      <c r="W283" s="3"/>
      <c r="X283" s="3"/>
      <c r="Y283" s="3"/>
      <c r="Z283" s="3"/>
      <c r="AA283" s="5"/>
    </row>
    <row r="284" spans="1:27" s="4" customFormat="1" x14ac:dyDescent="0.25">
      <c r="A284" s="9" t="s">
        <v>186</v>
      </c>
      <c r="B284" s="3" t="s">
        <v>593</v>
      </c>
      <c r="C284" s="5" t="s">
        <v>1564</v>
      </c>
      <c r="D284" s="8" t="s">
        <v>847</v>
      </c>
      <c r="E284" s="3" t="s">
        <v>1147</v>
      </c>
      <c r="F284" s="3" t="s">
        <v>3</v>
      </c>
      <c r="G284" s="3" t="s">
        <v>11</v>
      </c>
      <c r="H284" s="3" t="s">
        <v>33</v>
      </c>
      <c r="I284" s="3"/>
      <c r="J284" s="3" t="s">
        <v>847</v>
      </c>
      <c r="K284" s="3" t="s">
        <v>1149</v>
      </c>
      <c r="L284" s="3" t="s">
        <v>3</v>
      </c>
      <c r="M284" s="3" t="s">
        <v>171</v>
      </c>
      <c r="N284" s="3" t="s">
        <v>93</v>
      </c>
      <c r="O284" s="3"/>
      <c r="P284" s="3" t="s">
        <v>127</v>
      </c>
      <c r="Q284" s="3" t="s">
        <v>1148</v>
      </c>
      <c r="R284" s="3" t="s">
        <v>3</v>
      </c>
      <c r="S284" s="3" t="s">
        <v>11</v>
      </c>
      <c r="T284" s="3" t="s">
        <v>36</v>
      </c>
      <c r="U284" s="3" t="s">
        <v>40</v>
      </c>
      <c r="V284" s="3" t="s">
        <v>848</v>
      </c>
      <c r="W284" s="3"/>
      <c r="X284" s="3"/>
      <c r="Y284" s="3"/>
      <c r="Z284" s="3"/>
      <c r="AA284" s="5"/>
    </row>
    <row r="285" spans="1:27" s="4" customFormat="1" x14ac:dyDescent="0.25">
      <c r="A285" s="9" t="s">
        <v>186</v>
      </c>
      <c r="B285" s="3" t="s">
        <v>594</v>
      </c>
      <c r="C285" s="5" t="s">
        <v>1565</v>
      </c>
      <c r="D285" s="8" t="s">
        <v>848</v>
      </c>
      <c r="E285" s="3" t="s">
        <v>1148</v>
      </c>
      <c r="F285" s="3" t="s">
        <v>3</v>
      </c>
      <c r="G285" s="3" t="s">
        <v>11</v>
      </c>
      <c r="H285" s="3" t="s">
        <v>36</v>
      </c>
      <c r="I285" s="3" t="s">
        <v>40</v>
      </c>
      <c r="J285" s="3" t="s">
        <v>848</v>
      </c>
      <c r="K285" s="3" t="s">
        <v>1147</v>
      </c>
      <c r="L285" s="3" t="s">
        <v>3</v>
      </c>
      <c r="M285" s="3" t="s">
        <v>11</v>
      </c>
      <c r="N285" s="3" t="s">
        <v>33</v>
      </c>
      <c r="O285" s="3"/>
      <c r="P285" s="3" t="s">
        <v>847</v>
      </c>
      <c r="Q285" s="3" t="s">
        <v>1149</v>
      </c>
      <c r="R285" s="3" t="s">
        <v>3</v>
      </c>
      <c r="S285" s="3" t="s">
        <v>171</v>
      </c>
      <c r="T285" s="3" t="s">
        <v>93</v>
      </c>
      <c r="U285" s="3"/>
      <c r="V285" s="3" t="s">
        <v>127</v>
      </c>
      <c r="W285" s="3"/>
      <c r="X285" s="3"/>
      <c r="Y285" s="3"/>
      <c r="Z285" s="3"/>
      <c r="AA285" s="5"/>
    </row>
    <row r="286" spans="1:27" s="4" customFormat="1" x14ac:dyDescent="0.25">
      <c r="A286" s="9" t="s">
        <v>186</v>
      </c>
      <c r="B286" s="3" t="s">
        <v>595</v>
      </c>
      <c r="C286" s="5" t="s">
        <v>1566</v>
      </c>
      <c r="D286" s="8" t="s">
        <v>127</v>
      </c>
      <c r="E286" s="3" t="s">
        <v>1149</v>
      </c>
      <c r="F286" s="3" t="s">
        <v>3</v>
      </c>
      <c r="G286" s="3" t="s">
        <v>171</v>
      </c>
      <c r="H286" s="3" t="s">
        <v>93</v>
      </c>
      <c r="I286" s="3"/>
      <c r="J286" s="3" t="s">
        <v>127</v>
      </c>
      <c r="K286" s="3" t="s">
        <v>1148</v>
      </c>
      <c r="L286" s="3" t="s">
        <v>3</v>
      </c>
      <c r="M286" s="3" t="s">
        <v>11</v>
      </c>
      <c r="N286" s="3" t="s">
        <v>36</v>
      </c>
      <c r="O286" s="3" t="s">
        <v>40</v>
      </c>
      <c r="P286" s="3" t="s">
        <v>848</v>
      </c>
      <c r="Q286" s="3" t="s">
        <v>1147</v>
      </c>
      <c r="R286" s="3" t="s">
        <v>3</v>
      </c>
      <c r="S286" s="3" t="s">
        <v>11</v>
      </c>
      <c r="T286" s="3" t="s">
        <v>33</v>
      </c>
      <c r="U286" s="3"/>
      <c r="V286" s="3" t="s">
        <v>847</v>
      </c>
      <c r="W286" s="3"/>
      <c r="X286" s="3"/>
      <c r="Y286" s="3"/>
      <c r="Z286" s="3"/>
      <c r="AA286" s="5"/>
    </row>
    <row r="287" spans="1:27" s="4" customFormat="1" x14ac:dyDescent="0.25">
      <c r="A287" s="9" t="s">
        <v>186</v>
      </c>
      <c r="B287" s="3" t="s">
        <v>596</v>
      </c>
      <c r="C287" s="5" t="s">
        <v>1567</v>
      </c>
      <c r="D287" s="8" t="s">
        <v>849</v>
      </c>
      <c r="E287" s="3" t="s">
        <v>1150</v>
      </c>
      <c r="F287" s="3" t="s">
        <v>3</v>
      </c>
      <c r="G287" s="3" t="s">
        <v>11</v>
      </c>
      <c r="H287" s="3" t="s">
        <v>35</v>
      </c>
      <c r="I287" s="3"/>
      <c r="J287" s="3" t="s">
        <v>849</v>
      </c>
      <c r="K287" s="3" t="s">
        <v>1152</v>
      </c>
      <c r="L287" s="3" t="s">
        <v>3</v>
      </c>
      <c r="M287" s="3" t="s">
        <v>11</v>
      </c>
      <c r="N287" s="3" t="s">
        <v>32</v>
      </c>
      <c r="O287" s="3"/>
      <c r="P287" s="3" t="s">
        <v>851</v>
      </c>
      <c r="Q287" s="3" t="s">
        <v>1151</v>
      </c>
      <c r="R287" s="3" t="s">
        <v>3</v>
      </c>
      <c r="S287" s="3" t="s">
        <v>11</v>
      </c>
      <c r="T287" s="3" t="s">
        <v>44</v>
      </c>
      <c r="U287" s="3"/>
      <c r="V287" s="3" t="s">
        <v>850</v>
      </c>
      <c r="W287" s="3"/>
      <c r="X287" s="3"/>
      <c r="Y287" s="3"/>
      <c r="Z287" s="3"/>
      <c r="AA287" s="5"/>
    </row>
    <row r="288" spans="1:27" s="4" customFormat="1" x14ac:dyDescent="0.25">
      <c r="A288" s="9" t="s">
        <v>186</v>
      </c>
      <c r="B288" s="3" t="s">
        <v>597</v>
      </c>
      <c r="C288" s="5" t="s">
        <v>1568</v>
      </c>
      <c r="D288" s="8" t="s">
        <v>850</v>
      </c>
      <c r="E288" s="3" t="s">
        <v>1151</v>
      </c>
      <c r="F288" s="3" t="s">
        <v>3</v>
      </c>
      <c r="G288" s="3" t="s">
        <v>11</v>
      </c>
      <c r="H288" s="3" t="s">
        <v>44</v>
      </c>
      <c r="I288" s="3"/>
      <c r="J288" s="3" t="s">
        <v>850</v>
      </c>
      <c r="K288" s="3" t="s">
        <v>1150</v>
      </c>
      <c r="L288" s="3" t="s">
        <v>3</v>
      </c>
      <c r="M288" s="3" t="s">
        <v>11</v>
      </c>
      <c r="N288" s="3" t="s">
        <v>35</v>
      </c>
      <c r="O288" s="3"/>
      <c r="P288" s="3" t="s">
        <v>849</v>
      </c>
      <c r="Q288" s="3" t="s">
        <v>1152</v>
      </c>
      <c r="R288" s="3" t="s">
        <v>3</v>
      </c>
      <c r="S288" s="3" t="s">
        <v>11</v>
      </c>
      <c r="T288" s="3" t="s">
        <v>32</v>
      </c>
      <c r="U288" s="3"/>
      <c r="V288" s="3" t="s">
        <v>851</v>
      </c>
      <c r="W288" s="3"/>
      <c r="X288" s="3"/>
      <c r="Y288" s="3"/>
      <c r="Z288" s="3"/>
      <c r="AA288" s="5"/>
    </row>
    <row r="289" spans="1:27" s="4" customFormat="1" x14ac:dyDescent="0.25">
      <c r="A289" s="9" t="s">
        <v>186</v>
      </c>
      <c r="B289" s="3" t="s">
        <v>598</v>
      </c>
      <c r="C289" s="5" t="s">
        <v>1569</v>
      </c>
      <c r="D289" s="8" t="s">
        <v>851</v>
      </c>
      <c r="E289" s="3" t="s">
        <v>1152</v>
      </c>
      <c r="F289" s="3" t="s">
        <v>3</v>
      </c>
      <c r="G289" s="3" t="s">
        <v>11</v>
      </c>
      <c r="H289" s="3" t="s">
        <v>32</v>
      </c>
      <c r="I289" s="3"/>
      <c r="J289" s="3" t="s">
        <v>851</v>
      </c>
      <c r="K289" s="3" t="s">
        <v>1151</v>
      </c>
      <c r="L289" s="3" t="s">
        <v>3</v>
      </c>
      <c r="M289" s="3" t="s">
        <v>11</v>
      </c>
      <c r="N289" s="3" t="s">
        <v>44</v>
      </c>
      <c r="O289" s="3"/>
      <c r="P289" s="3" t="s">
        <v>850</v>
      </c>
      <c r="Q289" s="3" t="s">
        <v>1150</v>
      </c>
      <c r="R289" s="3" t="s">
        <v>3</v>
      </c>
      <c r="S289" s="3" t="s">
        <v>11</v>
      </c>
      <c r="T289" s="3" t="s">
        <v>35</v>
      </c>
      <c r="U289" s="3"/>
      <c r="V289" s="3" t="s">
        <v>849</v>
      </c>
      <c r="W289" s="3"/>
      <c r="X289" s="3"/>
      <c r="Y289" s="3"/>
      <c r="Z289" s="3"/>
      <c r="AA289" s="5"/>
    </row>
    <row r="290" spans="1:27" s="4" customFormat="1" x14ac:dyDescent="0.25">
      <c r="A290" s="9" t="s">
        <v>186</v>
      </c>
      <c r="B290" s="3" t="s">
        <v>599</v>
      </c>
      <c r="C290" s="5" t="s">
        <v>1570</v>
      </c>
      <c r="D290" s="8" t="s">
        <v>140</v>
      </c>
      <c r="E290" s="3" t="s">
        <v>1153</v>
      </c>
      <c r="F290" s="3" t="s">
        <v>3</v>
      </c>
      <c r="G290" s="3" t="s">
        <v>11</v>
      </c>
      <c r="H290" s="3" t="s">
        <v>63</v>
      </c>
      <c r="I290" s="3"/>
      <c r="J290" s="3" t="s">
        <v>140</v>
      </c>
      <c r="K290" s="3" t="s">
        <v>1156</v>
      </c>
      <c r="L290" s="3" t="s">
        <v>3</v>
      </c>
      <c r="M290" s="3" t="s">
        <v>11</v>
      </c>
      <c r="N290" s="3" t="s">
        <v>36</v>
      </c>
      <c r="O290" s="3" t="s">
        <v>65</v>
      </c>
      <c r="P290" s="3" t="s">
        <v>853</v>
      </c>
      <c r="Q290" s="3" t="s">
        <v>1154</v>
      </c>
      <c r="R290" s="3" t="s">
        <v>3</v>
      </c>
      <c r="S290" s="3" t="s">
        <v>1155</v>
      </c>
      <c r="T290" s="3" t="s">
        <v>93</v>
      </c>
      <c r="U290" s="3"/>
      <c r="V290" s="3" t="s">
        <v>852</v>
      </c>
      <c r="W290" s="3"/>
      <c r="X290" s="3"/>
      <c r="Y290" s="3"/>
      <c r="Z290" s="3"/>
      <c r="AA290" s="5"/>
    </row>
    <row r="291" spans="1:27" s="4" customFormat="1" x14ac:dyDescent="0.25">
      <c r="A291" s="9" t="s">
        <v>186</v>
      </c>
      <c r="B291" s="3" t="s">
        <v>600</v>
      </c>
      <c r="C291" s="5" t="s">
        <v>1571</v>
      </c>
      <c r="D291" s="8" t="s">
        <v>852</v>
      </c>
      <c r="E291" s="3" t="s">
        <v>1154</v>
      </c>
      <c r="F291" s="3" t="s">
        <v>3</v>
      </c>
      <c r="G291" s="3" t="s">
        <v>1155</v>
      </c>
      <c r="H291" s="3" t="s">
        <v>93</v>
      </c>
      <c r="I291" s="3"/>
      <c r="J291" s="3" t="s">
        <v>852</v>
      </c>
      <c r="K291" s="3" t="s">
        <v>1153</v>
      </c>
      <c r="L291" s="3" t="s">
        <v>3</v>
      </c>
      <c r="M291" s="3" t="s">
        <v>11</v>
      </c>
      <c r="N291" s="3" t="s">
        <v>63</v>
      </c>
      <c r="O291" s="3"/>
      <c r="P291" s="3" t="s">
        <v>140</v>
      </c>
      <c r="Q291" s="3" t="s">
        <v>1156</v>
      </c>
      <c r="R291" s="3" t="s">
        <v>3</v>
      </c>
      <c r="S291" s="3" t="s">
        <v>11</v>
      </c>
      <c r="T291" s="3" t="s">
        <v>36</v>
      </c>
      <c r="U291" s="3" t="s">
        <v>65</v>
      </c>
      <c r="V291" s="3" t="s">
        <v>853</v>
      </c>
      <c r="W291" s="3"/>
      <c r="X291" s="3"/>
      <c r="Y291" s="3"/>
      <c r="Z291" s="3"/>
      <c r="AA291" s="5"/>
    </row>
    <row r="292" spans="1:27" s="4" customFormat="1" x14ac:dyDescent="0.25">
      <c r="A292" s="9" t="s">
        <v>186</v>
      </c>
      <c r="B292" s="3" t="s">
        <v>601</v>
      </c>
      <c r="C292" s="5" t="s">
        <v>1572</v>
      </c>
      <c r="D292" s="8" t="s">
        <v>853</v>
      </c>
      <c r="E292" s="3" t="s">
        <v>1156</v>
      </c>
      <c r="F292" s="3" t="s">
        <v>3</v>
      </c>
      <c r="G292" s="3" t="s">
        <v>11</v>
      </c>
      <c r="H292" s="3" t="s">
        <v>36</v>
      </c>
      <c r="I292" s="3" t="s">
        <v>65</v>
      </c>
      <c r="J292" s="3" t="s">
        <v>853</v>
      </c>
      <c r="K292" s="3" t="s">
        <v>1154</v>
      </c>
      <c r="L292" s="3" t="s">
        <v>3</v>
      </c>
      <c r="M292" s="3" t="s">
        <v>1155</v>
      </c>
      <c r="N292" s="3" t="s">
        <v>93</v>
      </c>
      <c r="O292" s="3"/>
      <c r="P292" s="3" t="s">
        <v>852</v>
      </c>
      <c r="Q292" s="3" t="s">
        <v>1153</v>
      </c>
      <c r="R292" s="3" t="s">
        <v>3</v>
      </c>
      <c r="S292" s="3" t="s">
        <v>11</v>
      </c>
      <c r="T292" s="3" t="s">
        <v>63</v>
      </c>
      <c r="U292" s="3"/>
      <c r="V292" s="3" t="s">
        <v>140</v>
      </c>
      <c r="W292" s="3"/>
      <c r="X292" s="3"/>
      <c r="Y292" s="3"/>
      <c r="Z292" s="3"/>
      <c r="AA292" s="5"/>
    </row>
    <row r="293" spans="1:27" s="4" customFormat="1" x14ac:dyDescent="0.25">
      <c r="A293" s="9" t="s">
        <v>186</v>
      </c>
      <c r="B293" s="3" t="s">
        <v>602</v>
      </c>
      <c r="C293" s="5" t="s">
        <v>1573</v>
      </c>
      <c r="D293" s="8" t="s">
        <v>1655</v>
      </c>
      <c r="E293" s="3" t="s">
        <v>1157</v>
      </c>
      <c r="F293" s="3" t="s">
        <v>3</v>
      </c>
      <c r="G293" s="3" t="s">
        <v>11</v>
      </c>
      <c r="H293" s="3" t="s">
        <v>36</v>
      </c>
      <c r="I293" s="3" t="s">
        <v>40</v>
      </c>
      <c r="J293" s="3" t="s">
        <v>133</v>
      </c>
      <c r="K293" s="3" t="s">
        <v>1159</v>
      </c>
      <c r="L293" s="3" t="s">
        <v>3</v>
      </c>
      <c r="M293" s="3" t="s">
        <v>11</v>
      </c>
      <c r="N293" s="3" t="s">
        <v>35</v>
      </c>
      <c r="O293" s="3" t="s">
        <v>61</v>
      </c>
      <c r="P293" s="3" t="s">
        <v>855</v>
      </c>
      <c r="Q293" s="3" t="s">
        <v>1158</v>
      </c>
      <c r="R293" s="3" t="s">
        <v>3</v>
      </c>
      <c r="S293" s="3" t="s">
        <v>11</v>
      </c>
      <c r="T293" s="3" t="s">
        <v>32</v>
      </c>
      <c r="U293" s="3"/>
      <c r="V293" s="3" t="s">
        <v>854</v>
      </c>
      <c r="W293" s="3"/>
      <c r="X293" s="3"/>
      <c r="Y293" s="3"/>
      <c r="Z293" s="3"/>
      <c r="AA293" s="5"/>
    </row>
    <row r="294" spans="1:27" s="4" customFormat="1" x14ac:dyDescent="0.25">
      <c r="A294" s="9" t="s">
        <v>186</v>
      </c>
      <c r="B294" s="3" t="s">
        <v>603</v>
      </c>
      <c r="C294" s="5" t="s">
        <v>1574</v>
      </c>
      <c r="D294" s="8" t="s">
        <v>854</v>
      </c>
      <c r="E294" s="3" t="s">
        <v>1158</v>
      </c>
      <c r="F294" s="3" t="s">
        <v>3</v>
      </c>
      <c r="G294" s="3" t="s">
        <v>11</v>
      </c>
      <c r="H294" s="3" t="s">
        <v>32</v>
      </c>
      <c r="I294" s="3"/>
      <c r="J294" s="3" t="s">
        <v>854</v>
      </c>
      <c r="K294" s="3" t="s">
        <v>1157</v>
      </c>
      <c r="L294" s="3" t="s">
        <v>3</v>
      </c>
      <c r="M294" s="3" t="s">
        <v>11</v>
      </c>
      <c r="N294" s="3" t="s">
        <v>36</v>
      </c>
      <c r="O294" s="3" t="s">
        <v>40</v>
      </c>
      <c r="P294" s="3" t="s">
        <v>133</v>
      </c>
      <c r="Q294" s="3" t="s">
        <v>1159</v>
      </c>
      <c r="R294" s="3" t="s">
        <v>3</v>
      </c>
      <c r="S294" s="3" t="s">
        <v>11</v>
      </c>
      <c r="T294" s="3" t="s">
        <v>35</v>
      </c>
      <c r="U294" s="3" t="s">
        <v>61</v>
      </c>
      <c r="V294" s="3" t="s">
        <v>855</v>
      </c>
      <c r="W294" s="3"/>
      <c r="X294" s="3"/>
      <c r="Y294" s="3"/>
      <c r="Z294" s="3"/>
      <c r="AA294" s="5"/>
    </row>
    <row r="295" spans="1:27" s="4" customFormat="1" x14ac:dyDescent="0.25">
      <c r="A295" s="9" t="s">
        <v>186</v>
      </c>
      <c r="B295" s="3" t="s">
        <v>604</v>
      </c>
      <c r="C295" s="5" t="s">
        <v>1575</v>
      </c>
      <c r="D295" s="8" t="s">
        <v>855</v>
      </c>
      <c r="E295" s="3" t="s">
        <v>1159</v>
      </c>
      <c r="F295" s="3" t="s">
        <v>3</v>
      </c>
      <c r="G295" s="3" t="s">
        <v>11</v>
      </c>
      <c r="H295" s="3" t="s">
        <v>35</v>
      </c>
      <c r="I295" s="3" t="s">
        <v>61</v>
      </c>
      <c r="J295" s="3" t="s">
        <v>855</v>
      </c>
      <c r="K295" s="3" t="s">
        <v>1158</v>
      </c>
      <c r="L295" s="3" t="s">
        <v>3</v>
      </c>
      <c r="M295" s="3" t="s">
        <v>11</v>
      </c>
      <c r="N295" s="3" t="s">
        <v>32</v>
      </c>
      <c r="O295" s="3"/>
      <c r="P295" s="3" t="s">
        <v>854</v>
      </c>
      <c r="Q295" s="3" t="s">
        <v>1157</v>
      </c>
      <c r="R295" s="3" t="s">
        <v>3</v>
      </c>
      <c r="S295" s="3" t="s">
        <v>11</v>
      </c>
      <c r="T295" s="3" t="s">
        <v>36</v>
      </c>
      <c r="U295" s="3" t="s">
        <v>40</v>
      </c>
      <c r="V295" s="3" t="s">
        <v>133</v>
      </c>
      <c r="W295" s="3"/>
      <c r="X295" s="3"/>
      <c r="Y295" s="3"/>
      <c r="Z295" s="3"/>
      <c r="AA295" s="5"/>
    </row>
    <row r="296" spans="1:27" s="4" customFormat="1" x14ac:dyDescent="0.25">
      <c r="A296" s="9" t="s">
        <v>186</v>
      </c>
      <c r="B296" s="3" t="s">
        <v>605</v>
      </c>
      <c r="C296" s="5" t="s">
        <v>1576</v>
      </c>
      <c r="D296" s="8" t="s">
        <v>856</v>
      </c>
      <c r="E296" s="3" t="s">
        <v>1160</v>
      </c>
      <c r="F296" s="3" t="s">
        <v>3</v>
      </c>
      <c r="G296" s="3" t="s">
        <v>11</v>
      </c>
      <c r="H296" s="3" t="s">
        <v>36</v>
      </c>
      <c r="I296" s="3" t="s">
        <v>34</v>
      </c>
      <c r="J296" s="3" t="s">
        <v>856</v>
      </c>
      <c r="K296" s="3" t="s">
        <v>1162</v>
      </c>
      <c r="L296" s="3" t="s">
        <v>3</v>
      </c>
      <c r="M296" s="3" t="s">
        <v>11</v>
      </c>
      <c r="N296" s="3" t="s">
        <v>44</v>
      </c>
      <c r="O296" s="3"/>
      <c r="P296" s="3" t="s">
        <v>858</v>
      </c>
      <c r="Q296" s="3" t="s">
        <v>1161</v>
      </c>
      <c r="R296" s="3" t="s">
        <v>3</v>
      </c>
      <c r="S296" s="3" t="s">
        <v>11</v>
      </c>
      <c r="T296" s="3" t="s">
        <v>46</v>
      </c>
      <c r="U296" s="3"/>
      <c r="V296" s="3" t="s">
        <v>857</v>
      </c>
      <c r="W296" s="3"/>
      <c r="X296" s="3"/>
      <c r="Y296" s="3"/>
      <c r="Z296" s="3"/>
      <c r="AA296" s="5"/>
    </row>
    <row r="297" spans="1:27" s="4" customFormat="1" x14ac:dyDescent="0.25">
      <c r="A297" s="9" t="s">
        <v>186</v>
      </c>
      <c r="B297" s="3" t="s">
        <v>606</v>
      </c>
      <c r="C297" s="5" t="s">
        <v>1577</v>
      </c>
      <c r="D297" s="8" t="s">
        <v>857</v>
      </c>
      <c r="E297" s="3" t="s">
        <v>1161</v>
      </c>
      <c r="F297" s="3" t="s">
        <v>3</v>
      </c>
      <c r="G297" s="3" t="s">
        <v>11</v>
      </c>
      <c r="H297" s="3" t="s">
        <v>46</v>
      </c>
      <c r="I297" s="3"/>
      <c r="J297" s="3" t="s">
        <v>857</v>
      </c>
      <c r="K297" s="3" t="s">
        <v>1160</v>
      </c>
      <c r="L297" s="3" t="s">
        <v>3</v>
      </c>
      <c r="M297" s="3" t="s">
        <v>11</v>
      </c>
      <c r="N297" s="3" t="s">
        <v>36</v>
      </c>
      <c r="O297" s="3" t="s">
        <v>34</v>
      </c>
      <c r="P297" s="3" t="s">
        <v>856</v>
      </c>
      <c r="Q297" s="3" t="s">
        <v>1162</v>
      </c>
      <c r="R297" s="3" t="s">
        <v>3</v>
      </c>
      <c r="S297" s="3" t="s">
        <v>11</v>
      </c>
      <c r="T297" s="3" t="s">
        <v>44</v>
      </c>
      <c r="U297" s="3"/>
      <c r="V297" s="3" t="s">
        <v>858</v>
      </c>
      <c r="W297" s="3"/>
      <c r="X297" s="3"/>
      <c r="Y297" s="3"/>
      <c r="Z297" s="3"/>
      <c r="AA297" s="5"/>
    </row>
    <row r="298" spans="1:27" s="4" customFormat="1" x14ac:dyDescent="0.25">
      <c r="A298" s="9" t="s">
        <v>186</v>
      </c>
      <c r="B298" s="3" t="s">
        <v>607</v>
      </c>
      <c r="C298" s="5" t="s">
        <v>1578</v>
      </c>
      <c r="D298" s="8" t="s">
        <v>858</v>
      </c>
      <c r="E298" s="3" t="s">
        <v>1162</v>
      </c>
      <c r="F298" s="3" t="s">
        <v>3</v>
      </c>
      <c r="G298" s="3" t="s">
        <v>11</v>
      </c>
      <c r="H298" s="3" t="s">
        <v>44</v>
      </c>
      <c r="I298" s="3"/>
      <c r="J298" s="3" t="s">
        <v>858</v>
      </c>
      <c r="K298" s="3" t="s">
        <v>1161</v>
      </c>
      <c r="L298" s="3" t="s">
        <v>3</v>
      </c>
      <c r="M298" s="3" t="s">
        <v>11</v>
      </c>
      <c r="N298" s="3" t="s">
        <v>46</v>
      </c>
      <c r="O298" s="3"/>
      <c r="P298" s="3" t="s">
        <v>857</v>
      </c>
      <c r="Q298" s="3" t="s">
        <v>1160</v>
      </c>
      <c r="R298" s="3" t="s">
        <v>3</v>
      </c>
      <c r="S298" s="3" t="s">
        <v>11</v>
      </c>
      <c r="T298" s="3" t="s">
        <v>36</v>
      </c>
      <c r="U298" s="3" t="s">
        <v>34</v>
      </c>
      <c r="V298" s="3" t="s">
        <v>856</v>
      </c>
      <c r="W298" s="3"/>
      <c r="X298" s="3"/>
      <c r="Y298" s="3"/>
      <c r="Z298" s="3"/>
      <c r="AA298" s="5"/>
    </row>
    <row r="299" spans="1:27" s="4" customFormat="1" x14ac:dyDescent="0.25">
      <c r="A299" s="9" t="s">
        <v>186</v>
      </c>
      <c r="B299" s="3" t="s">
        <v>608</v>
      </c>
      <c r="C299" s="5" t="s">
        <v>1579</v>
      </c>
      <c r="D299" s="8" t="s">
        <v>859</v>
      </c>
      <c r="E299" s="3" t="s">
        <v>1163</v>
      </c>
      <c r="F299" s="3" t="s">
        <v>3</v>
      </c>
      <c r="G299" s="3" t="s">
        <v>11</v>
      </c>
      <c r="H299" s="3" t="s">
        <v>36</v>
      </c>
      <c r="I299" s="3" t="s">
        <v>40</v>
      </c>
      <c r="J299" s="3" t="s">
        <v>859</v>
      </c>
      <c r="K299" s="3" t="s">
        <v>1165</v>
      </c>
      <c r="L299" s="3" t="s">
        <v>3</v>
      </c>
      <c r="M299" s="3" t="s">
        <v>11</v>
      </c>
      <c r="N299" s="3" t="s">
        <v>58</v>
      </c>
      <c r="O299" s="3"/>
      <c r="P299" s="3" t="s">
        <v>861</v>
      </c>
      <c r="Q299" s="3" t="s">
        <v>1164</v>
      </c>
      <c r="R299" s="3" t="s">
        <v>3</v>
      </c>
      <c r="S299" s="3" t="s">
        <v>11</v>
      </c>
      <c r="T299" s="3" t="s">
        <v>33</v>
      </c>
      <c r="U299" s="3"/>
      <c r="V299" s="3" t="s">
        <v>860</v>
      </c>
      <c r="W299" s="3"/>
      <c r="X299" s="3"/>
      <c r="Y299" s="3"/>
      <c r="Z299" s="3"/>
      <c r="AA299" s="5"/>
    </row>
    <row r="300" spans="1:27" s="4" customFormat="1" x14ac:dyDescent="0.25">
      <c r="A300" s="9" t="s">
        <v>186</v>
      </c>
      <c r="B300" s="3" t="s">
        <v>609</v>
      </c>
      <c r="C300" s="5" t="s">
        <v>1580</v>
      </c>
      <c r="D300" s="8" t="s">
        <v>860</v>
      </c>
      <c r="E300" s="3" t="s">
        <v>1164</v>
      </c>
      <c r="F300" s="3" t="s">
        <v>3</v>
      </c>
      <c r="G300" s="3" t="s">
        <v>11</v>
      </c>
      <c r="H300" s="3" t="s">
        <v>33</v>
      </c>
      <c r="I300" s="3"/>
      <c r="J300" s="3" t="s">
        <v>860</v>
      </c>
      <c r="K300" s="3" t="s">
        <v>1163</v>
      </c>
      <c r="L300" s="3" t="s">
        <v>3</v>
      </c>
      <c r="M300" s="3" t="s">
        <v>11</v>
      </c>
      <c r="N300" s="3" t="s">
        <v>36</v>
      </c>
      <c r="O300" s="3" t="s">
        <v>40</v>
      </c>
      <c r="P300" s="3" t="s">
        <v>859</v>
      </c>
      <c r="Q300" s="3" t="s">
        <v>1165</v>
      </c>
      <c r="R300" s="3" t="s">
        <v>3</v>
      </c>
      <c r="S300" s="3" t="s">
        <v>11</v>
      </c>
      <c r="T300" s="3" t="s">
        <v>58</v>
      </c>
      <c r="U300" s="3"/>
      <c r="V300" s="3" t="s">
        <v>861</v>
      </c>
      <c r="W300" s="3"/>
      <c r="X300" s="3"/>
      <c r="Y300" s="3"/>
      <c r="Z300" s="3"/>
      <c r="AA300" s="5"/>
    </row>
    <row r="301" spans="1:27" s="4" customFormat="1" x14ac:dyDescent="0.25">
      <c r="A301" s="9" t="s">
        <v>186</v>
      </c>
      <c r="B301" s="3" t="s">
        <v>610</v>
      </c>
      <c r="C301" s="5" t="s">
        <v>1581</v>
      </c>
      <c r="D301" s="8" t="s">
        <v>861</v>
      </c>
      <c r="E301" s="3" t="s">
        <v>1165</v>
      </c>
      <c r="F301" s="3" t="s">
        <v>3</v>
      </c>
      <c r="G301" s="3" t="s">
        <v>11</v>
      </c>
      <c r="H301" s="3" t="s">
        <v>58</v>
      </c>
      <c r="I301" s="3"/>
      <c r="J301" s="3" t="s">
        <v>861</v>
      </c>
      <c r="K301" s="3" t="s">
        <v>1164</v>
      </c>
      <c r="L301" s="3" t="s">
        <v>3</v>
      </c>
      <c r="M301" s="3" t="s">
        <v>11</v>
      </c>
      <c r="N301" s="3" t="s">
        <v>33</v>
      </c>
      <c r="O301" s="3"/>
      <c r="P301" s="3" t="s">
        <v>860</v>
      </c>
      <c r="Q301" s="3" t="s">
        <v>1163</v>
      </c>
      <c r="R301" s="3" t="s">
        <v>3</v>
      </c>
      <c r="S301" s="3" t="s">
        <v>11</v>
      </c>
      <c r="T301" s="3" t="s">
        <v>36</v>
      </c>
      <c r="U301" s="3" t="s">
        <v>40</v>
      </c>
      <c r="V301" s="3" t="s">
        <v>859</v>
      </c>
      <c r="W301" s="3"/>
      <c r="X301" s="3"/>
      <c r="Y301" s="3"/>
      <c r="Z301" s="3"/>
      <c r="AA301" s="5"/>
    </row>
    <row r="302" spans="1:27" s="4" customFormat="1" x14ac:dyDescent="0.25">
      <c r="A302" s="9" t="s">
        <v>186</v>
      </c>
      <c r="B302" s="3" t="s">
        <v>611</v>
      </c>
      <c r="C302" s="5" t="s">
        <v>1582</v>
      </c>
      <c r="D302" s="8" t="s">
        <v>70</v>
      </c>
      <c r="E302" s="3" t="s">
        <v>149</v>
      </c>
      <c r="F302" s="3" t="s">
        <v>3</v>
      </c>
      <c r="G302" s="3" t="s">
        <v>193</v>
      </c>
      <c r="H302" s="3" t="s">
        <v>143</v>
      </c>
      <c r="I302" s="3"/>
      <c r="J302" s="3" t="s">
        <v>70</v>
      </c>
      <c r="K302" s="3" t="s">
        <v>1167</v>
      </c>
      <c r="L302" s="3" t="s">
        <v>3</v>
      </c>
      <c r="M302" s="3" t="s">
        <v>11</v>
      </c>
      <c r="N302" s="3" t="s">
        <v>47</v>
      </c>
      <c r="O302" s="3"/>
      <c r="P302" s="3" t="s">
        <v>862</v>
      </c>
      <c r="Q302" s="3" t="s">
        <v>1166</v>
      </c>
      <c r="R302" s="3" t="s">
        <v>3</v>
      </c>
      <c r="S302" s="3" t="s">
        <v>11</v>
      </c>
      <c r="T302" s="3" t="s">
        <v>35</v>
      </c>
      <c r="U302" s="3" t="s">
        <v>41</v>
      </c>
      <c r="V302" s="3" t="s">
        <v>141</v>
      </c>
      <c r="W302" s="3"/>
      <c r="X302" s="3"/>
      <c r="Y302" s="3"/>
      <c r="Z302" s="3"/>
      <c r="AA302" s="5"/>
    </row>
    <row r="303" spans="1:27" s="4" customFormat="1" x14ac:dyDescent="0.25">
      <c r="A303" s="9" t="s">
        <v>186</v>
      </c>
      <c r="B303" s="3" t="s">
        <v>612</v>
      </c>
      <c r="C303" s="5" t="s">
        <v>1583</v>
      </c>
      <c r="D303" s="8" t="s">
        <v>141</v>
      </c>
      <c r="E303" s="3" t="s">
        <v>1166</v>
      </c>
      <c r="F303" s="3" t="s">
        <v>3</v>
      </c>
      <c r="G303" s="3" t="s">
        <v>11</v>
      </c>
      <c r="H303" s="3" t="s">
        <v>35</v>
      </c>
      <c r="I303" s="3" t="s">
        <v>41</v>
      </c>
      <c r="J303" s="3" t="s">
        <v>141</v>
      </c>
      <c r="K303" s="3" t="s">
        <v>149</v>
      </c>
      <c r="L303" s="3" t="s">
        <v>3</v>
      </c>
      <c r="M303" s="3" t="s">
        <v>193</v>
      </c>
      <c r="N303" s="3" t="s">
        <v>143</v>
      </c>
      <c r="O303" s="3"/>
      <c r="P303" s="3" t="s">
        <v>70</v>
      </c>
      <c r="Q303" s="3" t="s">
        <v>1167</v>
      </c>
      <c r="R303" s="3" t="s">
        <v>3</v>
      </c>
      <c r="S303" s="3" t="s">
        <v>11</v>
      </c>
      <c r="T303" s="3" t="s">
        <v>47</v>
      </c>
      <c r="U303" s="3"/>
      <c r="V303" s="3" t="s">
        <v>862</v>
      </c>
      <c r="W303" s="3"/>
      <c r="X303" s="3"/>
      <c r="Y303" s="3"/>
      <c r="Z303" s="3"/>
      <c r="AA303" s="5"/>
    </row>
    <row r="304" spans="1:27" s="4" customFormat="1" x14ac:dyDescent="0.25">
      <c r="A304" s="9" t="s">
        <v>186</v>
      </c>
      <c r="B304" s="3" t="s">
        <v>613</v>
      </c>
      <c r="C304" s="5" t="s">
        <v>1584</v>
      </c>
      <c r="D304" s="8" t="s">
        <v>862</v>
      </c>
      <c r="E304" s="3" t="s">
        <v>1167</v>
      </c>
      <c r="F304" s="3" t="s">
        <v>3</v>
      </c>
      <c r="G304" s="3" t="s">
        <v>11</v>
      </c>
      <c r="H304" s="3" t="s">
        <v>47</v>
      </c>
      <c r="I304" s="3"/>
      <c r="J304" s="3" t="s">
        <v>862</v>
      </c>
      <c r="K304" s="3" t="s">
        <v>1166</v>
      </c>
      <c r="L304" s="3" t="s">
        <v>3</v>
      </c>
      <c r="M304" s="3" t="s">
        <v>11</v>
      </c>
      <c r="N304" s="3" t="s">
        <v>35</v>
      </c>
      <c r="O304" s="3" t="s">
        <v>41</v>
      </c>
      <c r="P304" s="3" t="s">
        <v>141</v>
      </c>
      <c r="Q304" s="3" t="s">
        <v>149</v>
      </c>
      <c r="R304" s="3" t="s">
        <v>3</v>
      </c>
      <c r="S304" s="3" t="s">
        <v>193</v>
      </c>
      <c r="T304" s="3" t="s">
        <v>143</v>
      </c>
      <c r="U304" s="3"/>
      <c r="V304" s="3" t="s">
        <v>70</v>
      </c>
      <c r="W304" s="3"/>
      <c r="X304" s="3"/>
      <c r="Y304" s="3"/>
      <c r="Z304" s="3"/>
      <c r="AA304" s="5"/>
    </row>
    <row r="305" spans="1:27" s="4" customFormat="1" x14ac:dyDescent="0.25">
      <c r="A305" s="9" t="s">
        <v>186</v>
      </c>
      <c r="B305" s="3" t="s">
        <v>614</v>
      </c>
      <c r="C305" s="5" t="s">
        <v>1585</v>
      </c>
      <c r="D305" s="8" t="s">
        <v>863</v>
      </c>
      <c r="E305" s="3" t="s">
        <v>1168</v>
      </c>
      <c r="F305" s="3" t="s">
        <v>3</v>
      </c>
      <c r="G305" s="3" t="s">
        <v>14</v>
      </c>
      <c r="H305" s="3" t="s">
        <v>44</v>
      </c>
      <c r="I305" s="3"/>
      <c r="J305" s="3" t="s">
        <v>863</v>
      </c>
      <c r="K305" s="3" t="s">
        <v>1170</v>
      </c>
      <c r="L305" s="3" t="s">
        <v>3</v>
      </c>
      <c r="M305" s="3" t="s">
        <v>14</v>
      </c>
      <c r="N305" s="3" t="s">
        <v>35</v>
      </c>
      <c r="O305" s="3" t="s">
        <v>61</v>
      </c>
      <c r="P305" s="3" t="s">
        <v>865</v>
      </c>
      <c r="Q305" s="3" t="s">
        <v>1169</v>
      </c>
      <c r="R305" s="3" t="s">
        <v>3</v>
      </c>
      <c r="S305" s="3" t="s">
        <v>14</v>
      </c>
      <c r="T305" s="3" t="s">
        <v>39</v>
      </c>
      <c r="U305" s="3"/>
      <c r="V305" s="3" t="s">
        <v>864</v>
      </c>
      <c r="W305" s="3"/>
      <c r="X305" s="3"/>
      <c r="Y305" s="3"/>
      <c r="Z305" s="3"/>
      <c r="AA305" s="5"/>
    </row>
    <row r="306" spans="1:27" s="4" customFormat="1" x14ac:dyDescent="0.25">
      <c r="A306" s="9" t="s">
        <v>186</v>
      </c>
      <c r="B306" s="3" t="s">
        <v>615</v>
      </c>
      <c r="C306" s="5" t="s">
        <v>1586</v>
      </c>
      <c r="D306" s="8" t="s">
        <v>864</v>
      </c>
      <c r="E306" s="3" t="s">
        <v>1169</v>
      </c>
      <c r="F306" s="3" t="s">
        <v>3</v>
      </c>
      <c r="G306" s="3" t="s">
        <v>14</v>
      </c>
      <c r="H306" s="3" t="s">
        <v>39</v>
      </c>
      <c r="I306" s="3"/>
      <c r="J306" s="3" t="s">
        <v>864</v>
      </c>
      <c r="K306" s="3" t="s">
        <v>1168</v>
      </c>
      <c r="L306" s="3" t="s">
        <v>3</v>
      </c>
      <c r="M306" s="3" t="s">
        <v>14</v>
      </c>
      <c r="N306" s="3" t="s">
        <v>44</v>
      </c>
      <c r="O306" s="3"/>
      <c r="P306" s="3" t="s">
        <v>863</v>
      </c>
      <c r="Q306" s="3" t="s">
        <v>1170</v>
      </c>
      <c r="R306" s="3" t="s">
        <v>3</v>
      </c>
      <c r="S306" s="3" t="s">
        <v>14</v>
      </c>
      <c r="T306" s="3" t="s">
        <v>35</v>
      </c>
      <c r="U306" s="3" t="s">
        <v>61</v>
      </c>
      <c r="V306" s="3" t="s">
        <v>865</v>
      </c>
      <c r="W306" s="3"/>
      <c r="X306" s="3"/>
      <c r="Y306" s="3"/>
      <c r="Z306" s="3"/>
      <c r="AA306" s="5"/>
    </row>
    <row r="307" spans="1:27" s="4" customFormat="1" x14ac:dyDescent="0.25">
      <c r="A307" s="9" t="s">
        <v>186</v>
      </c>
      <c r="B307" s="3" t="s">
        <v>616</v>
      </c>
      <c r="C307" s="5" t="s">
        <v>1587</v>
      </c>
      <c r="D307" s="8" t="s">
        <v>865</v>
      </c>
      <c r="E307" s="3" t="s">
        <v>1170</v>
      </c>
      <c r="F307" s="3" t="s">
        <v>3</v>
      </c>
      <c r="G307" s="3" t="s">
        <v>14</v>
      </c>
      <c r="H307" s="3" t="s">
        <v>35</v>
      </c>
      <c r="I307" s="3" t="s">
        <v>61</v>
      </c>
      <c r="J307" s="3" t="s">
        <v>865</v>
      </c>
      <c r="K307" s="3" t="s">
        <v>1169</v>
      </c>
      <c r="L307" s="3" t="s">
        <v>3</v>
      </c>
      <c r="M307" s="3" t="s">
        <v>14</v>
      </c>
      <c r="N307" s="3" t="s">
        <v>39</v>
      </c>
      <c r="O307" s="3"/>
      <c r="P307" s="3" t="s">
        <v>864</v>
      </c>
      <c r="Q307" s="3" t="s">
        <v>1168</v>
      </c>
      <c r="R307" s="3" t="s">
        <v>3</v>
      </c>
      <c r="S307" s="3" t="s">
        <v>14</v>
      </c>
      <c r="T307" s="3" t="s">
        <v>44</v>
      </c>
      <c r="U307" s="3"/>
      <c r="V307" s="3" t="s">
        <v>863</v>
      </c>
      <c r="W307" s="3"/>
      <c r="X307" s="3"/>
      <c r="Y307" s="3"/>
      <c r="Z307" s="3"/>
      <c r="AA307" s="5"/>
    </row>
    <row r="308" spans="1:27" s="4" customFormat="1" x14ac:dyDescent="0.25">
      <c r="A308" s="9" t="s">
        <v>186</v>
      </c>
      <c r="B308" s="3" t="s">
        <v>617</v>
      </c>
      <c r="C308" s="5" t="s">
        <v>1588</v>
      </c>
      <c r="D308" s="8" t="s">
        <v>863</v>
      </c>
      <c r="E308" s="3" t="s">
        <v>1171</v>
      </c>
      <c r="F308" s="3" t="s">
        <v>3</v>
      </c>
      <c r="G308" s="3" t="s">
        <v>14</v>
      </c>
      <c r="H308" s="3" t="s">
        <v>44</v>
      </c>
      <c r="I308" s="3"/>
      <c r="J308" s="3" t="s">
        <v>863</v>
      </c>
      <c r="K308" s="3" t="s">
        <v>1173</v>
      </c>
      <c r="L308" s="3" t="s">
        <v>3</v>
      </c>
      <c r="M308" s="3" t="s">
        <v>1174</v>
      </c>
      <c r="N308" s="3" t="s">
        <v>47</v>
      </c>
      <c r="O308" s="3" t="s">
        <v>1255</v>
      </c>
      <c r="P308" s="3" t="s">
        <v>867</v>
      </c>
      <c r="Q308" s="3" t="s">
        <v>1172</v>
      </c>
      <c r="R308" s="3" t="s">
        <v>3</v>
      </c>
      <c r="S308" s="3" t="s">
        <v>14</v>
      </c>
      <c r="T308" s="3" t="s">
        <v>31</v>
      </c>
      <c r="U308" s="3"/>
      <c r="V308" s="3" t="s">
        <v>866</v>
      </c>
      <c r="W308" s="3"/>
      <c r="X308" s="3"/>
      <c r="Y308" s="3"/>
      <c r="Z308" s="3"/>
      <c r="AA308" s="5"/>
    </row>
    <row r="309" spans="1:27" s="4" customFormat="1" x14ac:dyDescent="0.25">
      <c r="A309" s="9" t="s">
        <v>186</v>
      </c>
      <c r="B309" s="3" t="s">
        <v>618</v>
      </c>
      <c r="C309" s="5" t="s">
        <v>1589</v>
      </c>
      <c r="D309" s="8" t="s">
        <v>866</v>
      </c>
      <c r="E309" s="3" t="s">
        <v>1172</v>
      </c>
      <c r="F309" s="3" t="s">
        <v>3</v>
      </c>
      <c r="G309" s="3" t="s">
        <v>14</v>
      </c>
      <c r="H309" s="3" t="s">
        <v>31</v>
      </c>
      <c r="I309" s="3"/>
      <c r="J309" s="3" t="s">
        <v>866</v>
      </c>
      <c r="K309" s="3" t="s">
        <v>1171</v>
      </c>
      <c r="L309" s="3" t="s">
        <v>3</v>
      </c>
      <c r="M309" s="3" t="s">
        <v>14</v>
      </c>
      <c r="N309" s="3" t="s">
        <v>44</v>
      </c>
      <c r="O309" s="3"/>
      <c r="P309" s="3" t="s">
        <v>863</v>
      </c>
      <c r="Q309" s="3" t="s">
        <v>1173</v>
      </c>
      <c r="R309" s="3" t="s">
        <v>3</v>
      </c>
      <c r="S309" s="3" t="s">
        <v>1174</v>
      </c>
      <c r="T309" s="3" t="s">
        <v>47</v>
      </c>
      <c r="U309" s="3" t="s">
        <v>1255</v>
      </c>
      <c r="V309" s="3" t="s">
        <v>867</v>
      </c>
      <c r="W309" s="3"/>
      <c r="X309" s="3"/>
      <c r="Y309" s="3"/>
      <c r="Z309" s="3"/>
      <c r="AA309" s="5"/>
    </row>
    <row r="310" spans="1:27" s="4" customFormat="1" x14ac:dyDescent="0.25">
      <c r="A310" s="9" t="s">
        <v>186</v>
      </c>
      <c r="B310" s="3" t="s">
        <v>619</v>
      </c>
      <c r="C310" s="5" t="s">
        <v>1590</v>
      </c>
      <c r="D310" s="8" t="s">
        <v>867</v>
      </c>
      <c r="E310" s="3" t="s">
        <v>1173</v>
      </c>
      <c r="F310" s="3" t="s">
        <v>3</v>
      </c>
      <c r="G310" s="3" t="s">
        <v>1174</v>
      </c>
      <c r="H310" s="3" t="s">
        <v>47</v>
      </c>
      <c r="I310" s="3" t="s">
        <v>1255</v>
      </c>
      <c r="J310" s="3" t="s">
        <v>867</v>
      </c>
      <c r="K310" s="3" t="s">
        <v>1172</v>
      </c>
      <c r="L310" s="3" t="s">
        <v>3</v>
      </c>
      <c r="M310" s="3" t="s">
        <v>14</v>
      </c>
      <c r="N310" s="3" t="s">
        <v>31</v>
      </c>
      <c r="O310" s="3"/>
      <c r="P310" s="3" t="s">
        <v>866</v>
      </c>
      <c r="Q310" s="3" t="s">
        <v>1171</v>
      </c>
      <c r="R310" s="3" t="s">
        <v>3</v>
      </c>
      <c r="S310" s="3" t="s">
        <v>14</v>
      </c>
      <c r="T310" s="3" t="s">
        <v>44</v>
      </c>
      <c r="U310" s="3"/>
      <c r="V310" s="3" t="s">
        <v>863</v>
      </c>
      <c r="W310" s="3"/>
      <c r="X310" s="3"/>
      <c r="Y310" s="3"/>
      <c r="Z310" s="3"/>
      <c r="AA310" s="5"/>
    </row>
    <row r="311" spans="1:27" s="4" customFormat="1" x14ac:dyDescent="0.25">
      <c r="A311" s="9" t="s">
        <v>186</v>
      </c>
      <c r="B311" s="3" t="s">
        <v>620</v>
      </c>
      <c r="C311" s="5" t="s">
        <v>1591</v>
      </c>
      <c r="D311" s="8" t="s">
        <v>868</v>
      </c>
      <c r="E311" s="3" t="s">
        <v>1175</v>
      </c>
      <c r="F311" s="3" t="s">
        <v>3</v>
      </c>
      <c r="G311" s="3" t="s">
        <v>14</v>
      </c>
      <c r="H311" s="3" t="s">
        <v>59</v>
      </c>
      <c r="I311" s="3" t="s">
        <v>2110</v>
      </c>
      <c r="J311" s="3" t="s">
        <v>868</v>
      </c>
      <c r="K311" s="3" t="s">
        <v>1177</v>
      </c>
      <c r="L311" s="3" t="s">
        <v>3</v>
      </c>
      <c r="M311" s="3" t="s">
        <v>14</v>
      </c>
      <c r="N311" s="3" t="s">
        <v>46</v>
      </c>
      <c r="O311" s="3"/>
      <c r="P311" s="3" t="s">
        <v>870</v>
      </c>
      <c r="Q311" s="3" t="s">
        <v>1176</v>
      </c>
      <c r="R311" s="3" t="s">
        <v>3</v>
      </c>
      <c r="S311" s="3" t="s">
        <v>158</v>
      </c>
      <c r="T311" s="3" t="s">
        <v>93</v>
      </c>
      <c r="U311" s="3"/>
      <c r="V311" s="3" t="s">
        <v>869</v>
      </c>
      <c r="W311" s="3"/>
      <c r="X311" s="3"/>
      <c r="Y311" s="3"/>
      <c r="Z311" s="3"/>
      <c r="AA311" s="5"/>
    </row>
    <row r="312" spans="1:27" s="4" customFormat="1" x14ac:dyDescent="0.25">
      <c r="A312" s="9" t="s">
        <v>186</v>
      </c>
      <c r="B312" s="3" t="s">
        <v>621</v>
      </c>
      <c r="C312" s="5" t="s">
        <v>1592</v>
      </c>
      <c r="D312" s="8" t="s">
        <v>869</v>
      </c>
      <c r="E312" s="3" t="s">
        <v>1176</v>
      </c>
      <c r="F312" s="3" t="s">
        <v>3</v>
      </c>
      <c r="G312" s="3" t="s">
        <v>158</v>
      </c>
      <c r="H312" s="3" t="s">
        <v>93</v>
      </c>
      <c r="I312" s="3"/>
      <c r="J312" s="3" t="s">
        <v>869</v>
      </c>
      <c r="K312" s="3" t="s">
        <v>1175</v>
      </c>
      <c r="L312" s="3" t="s">
        <v>3</v>
      </c>
      <c r="M312" s="3" t="s">
        <v>14</v>
      </c>
      <c r="N312" s="3" t="s">
        <v>59</v>
      </c>
      <c r="O312" s="3" t="s">
        <v>2110</v>
      </c>
      <c r="P312" s="3" t="s">
        <v>868</v>
      </c>
      <c r="Q312" s="3" t="s">
        <v>1177</v>
      </c>
      <c r="R312" s="3" t="s">
        <v>3</v>
      </c>
      <c r="S312" s="3" t="s">
        <v>14</v>
      </c>
      <c r="T312" s="3" t="s">
        <v>46</v>
      </c>
      <c r="U312" s="3"/>
      <c r="V312" s="3" t="s">
        <v>870</v>
      </c>
      <c r="W312" s="3"/>
      <c r="X312" s="3"/>
      <c r="Y312" s="3"/>
      <c r="Z312" s="3"/>
      <c r="AA312" s="5"/>
    </row>
    <row r="313" spans="1:27" s="4" customFormat="1" x14ac:dyDescent="0.25">
      <c r="A313" s="9" t="s">
        <v>186</v>
      </c>
      <c r="B313" s="3" t="s">
        <v>622</v>
      </c>
      <c r="C313" s="5" t="s">
        <v>1593</v>
      </c>
      <c r="D313" s="8" t="s">
        <v>870</v>
      </c>
      <c r="E313" s="3" t="s">
        <v>1177</v>
      </c>
      <c r="F313" s="3" t="s">
        <v>3</v>
      </c>
      <c r="G313" s="3" t="s">
        <v>14</v>
      </c>
      <c r="H313" s="3" t="s">
        <v>46</v>
      </c>
      <c r="I313" s="3"/>
      <c r="J313" s="3" t="s">
        <v>870</v>
      </c>
      <c r="K313" s="3" t="s">
        <v>1176</v>
      </c>
      <c r="L313" s="3" t="s">
        <v>3</v>
      </c>
      <c r="M313" s="3" t="s">
        <v>158</v>
      </c>
      <c r="N313" s="3" t="s">
        <v>93</v>
      </c>
      <c r="O313" s="3"/>
      <c r="P313" s="3" t="s">
        <v>869</v>
      </c>
      <c r="Q313" s="3" t="s">
        <v>1175</v>
      </c>
      <c r="R313" s="3" t="s">
        <v>3</v>
      </c>
      <c r="S313" s="3" t="s">
        <v>14</v>
      </c>
      <c r="T313" s="3" t="s">
        <v>59</v>
      </c>
      <c r="U313" s="3" t="s">
        <v>2110</v>
      </c>
      <c r="V313" s="3" t="s">
        <v>868</v>
      </c>
      <c r="W313" s="3"/>
      <c r="X313" s="3"/>
      <c r="Y313" s="3"/>
      <c r="Z313" s="3"/>
      <c r="AA313" s="5"/>
    </row>
    <row r="314" spans="1:27" s="4" customFormat="1" x14ac:dyDescent="0.25">
      <c r="A314" s="9" t="s">
        <v>186</v>
      </c>
      <c r="B314" s="3" t="s">
        <v>623</v>
      </c>
      <c r="C314" s="5" t="s">
        <v>1594</v>
      </c>
      <c r="D314" s="8" t="s">
        <v>871</v>
      </c>
      <c r="E314" s="3" t="s">
        <v>1178</v>
      </c>
      <c r="F314" s="3" t="s">
        <v>3</v>
      </c>
      <c r="G314" s="3" t="s">
        <v>1179</v>
      </c>
      <c r="H314" s="3" t="s">
        <v>93</v>
      </c>
      <c r="I314" s="3"/>
      <c r="J314" s="3" t="s">
        <v>871</v>
      </c>
      <c r="K314" s="3" t="s">
        <v>1181</v>
      </c>
      <c r="L314" s="3" t="s">
        <v>3</v>
      </c>
      <c r="M314" s="3" t="s">
        <v>14</v>
      </c>
      <c r="N314" s="3" t="s">
        <v>49</v>
      </c>
      <c r="O314" s="3"/>
      <c r="P314" s="3" t="s">
        <v>873</v>
      </c>
      <c r="Q314" s="3" t="s">
        <v>1180</v>
      </c>
      <c r="R314" s="3" t="s">
        <v>3</v>
      </c>
      <c r="S314" s="3" t="s">
        <v>14</v>
      </c>
      <c r="T314" s="3" t="s">
        <v>33</v>
      </c>
      <c r="U314" s="3"/>
      <c r="V314" s="3" t="s">
        <v>872</v>
      </c>
      <c r="W314" s="3"/>
      <c r="X314" s="3"/>
      <c r="Y314" s="3"/>
      <c r="Z314" s="3"/>
      <c r="AA314" s="5"/>
    </row>
    <row r="315" spans="1:27" s="4" customFormat="1" x14ac:dyDescent="0.25">
      <c r="A315" s="9" t="s">
        <v>186</v>
      </c>
      <c r="B315" s="3" t="s">
        <v>624</v>
      </c>
      <c r="C315" s="5" t="s">
        <v>1595</v>
      </c>
      <c r="D315" s="8" t="s">
        <v>872</v>
      </c>
      <c r="E315" s="3" t="s">
        <v>1180</v>
      </c>
      <c r="F315" s="3" t="s">
        <v>3</v>
      </c>
      <c r="G315" s="3" t="s">
        <v>14</v>
      </c>
      <c r="H315" s="3" t="s">
        <v>33</v>
      </c>
      <c r="I315" s="3"/>
      <c r="J315" s="3" t="s">
        <v>872</v>
      </c>
      <c r="K315" s="3" t="s">
        <v>1178</v>
      </c>
      <c r="L315" s="3" t="s">
        <v>3</v>
      </c>
      <c r="M315" s="3" t="s">
        <v>1179</v>
      </c>
      <c r="N315" s="3" t="s">
        <v>93</v>
      </c>
      <c r="O315" s="3"/>
      <c r="P315" s="3" t="s">
        <v>871</v>
      </c>
      <c r="Q315" s="3" t="s">
        <v>1181</v>
      </c>
      <c r="R315" s="3" t="s">
        <v>3</v>
      </c>
      <c r="S315" s="3" t="s">
        <v>14</v>
      </c>
      <c r="T315" s="3" t="s">
        <v>49</v>
      </c>
      <c r="U315" s="3"/>
      <c r="V315" s="3" t="s">
        <v>873</v>
      </c>
      <c r="W315" s="3"/>
      <c r="X315" s="3"/>
      <c r="Y315" s="3"/>
      <c r="Z315" s="3"/>
      <c r="AA315" s="5"/>
    </row>
    <row r="316" spans="1:27" s="4" customFormat="1" x14ac:dyDescent="0.25">
      <c r="A316" s="9" t="s">
        <v>186</v>
      </c>
      <c r="B316" s="3" t="s">
        <v>625</v>
      </c>
      <c r="C316" s="5" t="s">
        <v>1596</v>
      </c>
      <c r="D316" s="8" t="s">
        <v>873</v>
      </c>
      <c r="E316" s="3" t="s">
        <v>1181</v>
      </c>
      <c r="F316" s="3" t="s">
        <v>3</v>
      </c>
      <c r="G316" s="3" t="s">
        <v>14</v>
      </c>
      <c r="H316" s="3" t="s">
        <v>49</v>
      </c>
      <c r="I316" s="3"/>
      <c r="J316" s="3" t="s">
        <v>873</v>
      </c>
      <c r="K316" s="3" t="s">
        <v>1180</v>
      </c>
      <c r="L316" s="3" t="s">
        <v>3</v>
      </c>
      <c r="M316" s="3" t="s">
        <v>14</v>
      </c>
      <c r="N316" s="3" t="s">
        <v>33</v>
      </c>
      <c r="O316" s="3"/>
      <c r="P316" s="3" t="s">
        <v>872</v>
      </c>
      <c r="Q316" s="3" t="s">
        <v>1178</v>
      </c>
      <c r="R316" s="3" t="s">
        <v>3</v>
      </c>
      <c r="S316" s="3" t="s">
        <v>1179</v>
      </c>
      <c r="T316" s="3" t="s">
        <v>93</v>
      </c>
      <c r="U316" s="3"/>
      <c r="V316" s="3" t="s">
        <v>871</v>
      </c>
      <c r="W316" s="3"/>
      <c r="X316" s="3"/>
      <c r="Y316" s="3"/>
      <c r="Z316" s="3"/>
      <c r="AA316" s="5"/>
    </row>
    <row r="317" spans="1:27" s="4" customFormat="1" x14ac:dyDescent="0.25">
      <c r="A317" s="9" t="s">
        <v>186</v>
      </c>
      <c r="B317" s="3" t="s">
        <v>626</v>
      </c>
      <c r="C317" s="5" t="s">
        <v>1597</v>
      </c>
      <c r="D317" s="8" t="s">
        <v>874</v>
      </c>
      <c r="E317" s="3" t="s">
        <v>1182</v>
      </c>
      <c r="F317" s="3" t="s">
        <v>3</v>
      </c>
      <c r="G317" s="3" t="s">
        <v>1183</v>
      </c>
      <c r="H317" s="3" t="s">
        <v>93</v>
      </c>
      <c r="I317" s="3"/>
      <c r="J317" s="3" t="s">
        <v>874</v>
      </c>
      <c r="K317" s="3" t="s">
        <v>1185</v>
      </c>
      <c r="L317" s="3" t="s">
        <v>3</v>
      </c>
      <c r="M317" s="3" t="s">
        <v>14</v>
      </c>
      <c r="N317" s="3" t="s">
        <v>47</v>
      </c>
      <c r="O317" s="3"/>
      <c r="P317" s="3" t="s">
        <v>867</v>
      </c>
      <c r="Q317" s="3" t="s">
        <v>1184</v>
      </c>
      <c r="R317" s="3" t="s">
        <v>3</v>
      </c>
      <c r="S317" s="3" t="s">
        <v>14</v>
      </c>
      <c r="T317" s="3" t="s">
        <v>33</v>
      </c>
      <c r="U317" s="3"/>
      <c r="V317" s="3" t="s">
        <v>872</v>
      </c>
      <c r="W317" s="3"/>
      <c r="X317" s="3"/>
      <c r="Y317" s="3"/>
      <c r="Z317" s="3"/>
      <c r="AA317" s="5"/>
    </row>
    <row r="318" spans="1:27" s="4" customFormat="1" x14ac:dyDescent="0.25">
      <c r="A318" s="9" t="s">
        <v>186</v>
      </c>
      <c r="B318" s="3" t="s">
        <v>627</v>
      </c>
      <c r="C318" s="5" t="s">
        <v>1598</v>
      </c>
      <c r="D318" s="8" t="s">
        <v>872</v>
      </c>
      <c r="E318" s="3" t="s">
        <v>1184</v>
      </c>
      <c r="F318" s="3" t="s">
        <v>3</v>
      </c>
      <c r="G318" s="3" t="s">
        <v>14</v>
      </c>
      <c r="H318" s="3" t="s">
        <v>33</v>
      </c>
      <c r="I318" s="3"/>
      <c r="J318" s="3" t="s">
        <v>872</v>
      </c>
      <c r="K318" s="3" t="s">
        <v>1182</v>
      </c>
      <c r="L318" s="3" t="s">
        <v>3</v>
      </c>
      <c r="M318" s="3" t="s">
        <v>1183</v>
      </c>
      <c r="N318" s="3" t="s">
        <v>93</v>
      </c>
      <c r="O318" s="3"/>
      <c r="P318" s="3" t="s">
        <v>874</v>
      </c>
      <c r="Q318" s="3" t="s">
        <v>1185</v>
      </c>
      <c r="R318" s="3" t="s">
        <v>3</v>
      </c>
      <c r="S318" s="3" t="s">
        <v>14</v>
      </c>
      <c r="T318" s="3" t="s">
        <v>47</v>
      </c>
      <c r="U318" s="3"/>
      <c r="V318" s="3" t="s">
        <v>867</v>
      </c>
      <c r="W318" s="3"/>
      <c r="X318" s="3"/>
      <c r="Y318" s="3"/>
      <c r="Z318" s="3"/>
      <c r="AA318" s="5"/>
    </row>
    <row r="319" spans="1:27" s="4" customFormat="1" x14ac:dyDescent="0.25">
      <c r="A319" s="9" t="s">
        <v>186</v>
      </c>
      <c r="B319" s="3" t="s">
        <v>628</v>
      </c>
      <c r="C319" s="5" t="s">
        <v>1599</v>
      </c>
      <c r="D319" s="8" t="s">
        <v>867</v>
      </c>
      <c r="E319" s="3" t="s">
        <v>1185</v>
      </c>
      <c r="F319" s="3" t="s">
        <v>3</v>
      </c>
      <c r="G319" s="3" t="s">
        <v>14</v>
      </c>
      <c r="H319" s="3" t="s">
        <v>47</v>
      </c>
      <c r="I319" s="3"/>
      <c r="J319" s="3" t="s">
        <v>867</v>
      </c>
      <c r="K319" s="3" t="s">
        <v>1184</v>
      </c>
      <c r="L319" s="3" t="s">
        <v>3</v>
      </c>
      <c r="M319" s="3" t="s">
        <v>14</v>
      </c>
      <c r="N319" s="3" t="s">
        <v>33</v>
      </c>
      <c r="O319" s="3"/>
      <c r="P319" s="3" t="s">
        <v>872</v>
      </c>
      <c r="Q319" s="3" t="s">
        <v>1182</v>
      </c>
      <c r="R319" s="3" t="s">
        <v>3</v>
      </c>
      <c r="S319" s="3" t="s">
        <v>1183</v>
      </c>
      <c r="T319" s="3" t="s">
        <v>93</v>
      </c>
      <c r="U319" s="3"/>
      <c r="V319" s="3" t="s">
        <v>874</v>
      </c>
      <c r="W319" s="3"/>
      <c r="X319" s="3"/>
      <c r="Y319" s="3"/>
      <c r="Z319" s="3"/>
      <c r="AA319" s="5"/>
    </row>
    <row r="320" spans="1:27" s="4" customFormat="1" x14ac:dyDescent="0.25">
      <c r="A320" s="9" t="s">
        <v>186</v>
      </c>
      <c r="B320" s="3" t="s">
        <v>629</v>
      </c>
      <c r="C320" s="5" t="s">
        <v>1600</v>
      </c>
      <c r="D320" s="8" t="s">
        <v>875</v>
      </c>
      <c r="E320" s="3" t="s">
        <v>1186</v>
      </c>
      <c r="F320" s="3" t="s">
        <v>3</v>
      </c>
      <c r="G320" s="3" t="s">
        <v>14</v>
      </c>
      <c r="H320" s="3" t="s">
        <v>32</v>
      </c>
      <c r="I320" s="3" t="s">
        <v>199</v>
      </c>
      <c r="J320" s="3" t="s">
        <v>875</v>
      </c>
      <c r="K320" s="3" t="s">
        <v>1188</v>
      </c>
      <c r="L320" s="3" t="s">
        <v>3</v>
      </c>
      <c r="M320" s="3" t="s">
        <v>14</v>
      </c>
      <c r="N320" s="3" t="s">
        <v>35</v>
      </c>
      <c r="O320" s="3"/>
      <c r="P320" s="3" t="s">
        <v>122</v>
      </c>
      <c r="Q320" s="3" t="s">
        <v>1187</v>
      </c>
      <c r="R320" s="3" t="s">
        <v>3</v>
      </c>
      <c r="S320" s="3" t="s">
        <v>14</v>
      </c>
      <c r="T320" s="3" t="s">
        <v>44</v>
      </c>
      <c r="U320" s="3"/>
      <c r="V320" s="3" t="s">
        <v>863</v>
      </c>
      <c r="W320" s="3"/>
      <c r="X320" s="3"/>
      <c r="Y320" s="3"/>
      <c r="Z320" s="3"/>
      <c r="AA320" s="5"/>
    </row>
    <row r="321" spans="1:27" s="4" customFormat="1" x14ac:dyDescent="0.25">
      <c r="A321" s="9" t="s">
        <v>186</v>
      </c>
      <c r="B321" s="3" t="s">
        <v>630</v>
      </c>
      <c r="C321" s="5" t="s">
        <v>1601</v>
      </c>
      <c r="D321" s="8" t="s">
        <v>863</v>
      </c>
      <c r="E321" s="3" t="s">
        <v>1187</v>
      </c>
      <c r="F321" s="3" t="s">
        <v>3</v>
      </c>
      <c r="G321" s="3" t="s">
        <v>14</v>
      </c>
      <c r="H321" s="3" t="s">
        <v>44</v>
      </c>
      <c r="I321" s="3"/>
      <c r="J321" s="3" t="s">
        <v>863</v>
      </c>
      <c r="K321" s="3" t="s">
        <v>1186</v>
      </c>
      <c r="L321" s="3" t="s">
        <v>3</v>
      </c>
      <c r="M321" s="3" t="s">
        <v>14</v>
      </c>
      <c r="N321" s="3" t="s">
        <v>32</v>
      </c>
      <c r="O321" s="3" t="s">
        <v>199</v>
      </c>
      <c r="P321" s="3" t="s">
        <v>875</v>
      </c>
      <c r="Q321" s="3" t="s">
        <v>1188</v>
      </c>
      <c r="R321" s="3" t="s">
        <v>3</v>
      </c>
      <c r="S321" s="3" t="s">
        <v>14</v>
      </c>
      <c r="T321" s="3" t="s">
        <v>35</v>
      </c>
      <c r="U321" s="3"/>
      <c r="V321" s="3" t="s">
        <v>122</v>
      </c>
      <c r="W321" s="3"/>
      <c r="X321" s="3"/>
      <c r="Y321" s="3"/>
      <c r="Z321" s="3"/>
      <c r="AA321" s="5"/>
    </row>
    <row r="322" spans="1:27" s="4" customFormat="1" x14ac:dyDescent="0.25">
      <c r="A322" s="9" t="s">
        <v>186</v>
      </c>
      <c r="B322" s="3" t="s">
        <v>631</v>
      </c>
      <c r="C322" s="5" t="s">
        <v>1602</v>
      </c>
      <c r="D322" s="8" t="s">
        <v>122</v>
      </c>
      <c r="E322" s="3" t="s">
        <v>1188</v>
      </c>
      <c r="F322" s="3" t="s">
        <v>3</v>
      </c>
      <c r="G322" s="3" t="s">
        <v>14</v>
      </c>
      <c r="H322" s="3" t="s">
        <v>35</v>
      </c>
      <c r="I322" s="3"/>
      <c r="J322" s="3" t="s">
        <v>122</v>
      </c>
      <c r="K322" s="3" t="s">
        <v>1187</v>
      </c>
      <c r="L322" s="3" t="s">
        <v>3</v>
      </c>
      <c r="M322" s="3" t="s">
        <v>14</v>
      </c>
      <c r="N322" s="3" t="s">
        <v>44</v>
      </c>
      <c r="O322" s="3"/>
      <c r="P322" s="3" t="s">
        <v>863</v>
      </c>
      <c r="Q322" s="3" t="s">
        <v>1186</v>
      </c>
      <c r="R322" s="3" t="s">
        <v>3</v>
      </c>
      <c r="S322" s="3" t="s">
        <v>14</v>
      </c>
      <c r="T322" s="3" t="s">
        <v>32</v>
      </c>
      <c r="U322" s="3" t="s">
        <v>199</v>
      </c>
      <c r="V322" s="3" t="s">
        <v>875</v>
      </c>
      <c r="W322" s="3"/>
      <c r="X322" s="3"/>
      <c r="Y322" s="3"/>
      <c r="Z322" s="3"/>
      <c r="AA322" s="5"/>
    </row>
    <row r="323" spans="1:27" s="4" customFormat="1" x14ac:dyDescent="0.25">
      <c r="A323" s="9" t="s">
        <v>91</v>
      </c>
      <c r="B323" s="3" t="s">
        <v>632</v>
      </c>
      <c r="C323" s="5" t="s">
        <v>1603</v>
      </c>
      <c r="D323" s="8" t="s">
        <v>876</v>
      </c>
      <c r="E323" s="3" t="s">
        <v>1189</v>
      </c>
      <c r="F323" s="3" t="s">
        <v>24</v>
      </c>
      <c r="G323" s="3" t="s">
        <v>1190</v>
      </c>
      <c r="H323" s="3" t="s">
        <v>47</v>
      </c>
      <c r="I323" s="3" t="s">
        <v>43</v>
      </c>
      <c r="J323" s="3" t="s">
        <v>876</v>
      </c>
      <c r="K323" s="3" t="s">
        <v>1192</v>
      </c>
      <c r="L323" s="3" t="s">
        <v>24</v>
      </c>
      <c r="M323" s="3" t="s">
        <v>13</v>
      </c>
      <c r="N323" s="3" t="s">
        <v>53</v>
      </c>
      <c r="O323" s="3"/>
      <c r="P323" s="3" t="s">
        <v>810</v>
      </c>
      <c r="Q323" s="3" t="s">
        <v>1191</v>
      </c>
      <c r="R323" s="3" t="s">
        <v>24</v>
      </c>
      <c r="S323" s="3" t="s">
        <v>12</v>
      </c>
      <c r="T323" s="3" t="s">
        <v>45</v>
      </c>
      <c r="U323" s="3" t="s">
        <v>2106</v>
      </c>
      <c r="V323" s="3" t="s">
        <v>877</v>
      </c>
      <c r="W323" s="3" t="s">
        <v>2089</v>
      </c>
      <c r="X323" s="3" t="s">
        <v>2090</v>
      </c>
      <c r="Y323" s="3" t="s">
        <v>193</v>
      </c>
      <c r="Z323" s="3" t="s">
        <v>2092</v>
      </c>
      <c r="AA323" s="5" t="s">
        <v>70</v>
      </c>
    </row>
    <row r="324" spans="1:27" s="4" customFormat="1" x14ac:dyDescent="0.25">
      <c r="A324" s="9" t="s">
        <v>91</v>
      </c>
      <c r="B324" s="3" t="s">
        <v>633</v>
      </c>
      <c r="C324" s="5" t="s">
        <v>1604</v>
      </c>
      <c r="D324" s="8" t="s">
        <v>877</v>
      </c>
      <c r="E324" s="3" t="s">
        <v>1191</v>
      </c>
      <c r="F324" s="3" t="s">
        <v>24</v>
      </c>
      <c r="G324" s="3" t="s">
        <v>12</v>
      </c>
      <c r="H324" s="3" t="s">
        <v>45</v>
      </c>
      <c r="I324" s="3" t="s">
        <v>2106</v>
      </c>
      <c r="J324" s="3" t="s">
        <v>877</v>
      </c>
      <c r="K324" s="3" t="s">
        <v>1189</v>
      </c>
      <c r="L324" s="3" t="s">
        <v>24</v>
      </c>
      <c r="M324" s="3" t="s">
        <v>1190</v>
      </c>
      <c r="N324" s="3" t="s">
        <v>47</v>
      </c>
      <c r="O324" s="3" t="s">
        <v>43</v>
      </c>
      <c r="P324" s="3" t="s">
        <v>876</v>
      </c>
      <c r="Q324" s="3" t="s">
        <v>1192</v>
      </c>
      <c r="R324" s="3" t="s">
        <v>24</v>
      </c>
      <c r="S324" s="3" t="s">
        <v>13</v>
      </c>
      <c r="T324" s="3" t="s">
        <v>53</v>
      </c>
      <c r="U324" s="3"/>
      <c r="V324" s="3" t="s">
        <v>810</v>
      </c>
      <c r="W324" s="3" t="s">
        <v>2089</v>
      </c>
      <c r="X324" s="3" t="s">
        <v>2090</v>
      </c>
      <c r="Y324" s="3" t="s">
        <v>193</v>
      </c>
      <c r="Z324" s="3" t="s">
        <v>2092</v>
      </c>
      <c r="AA324" s="5" t="s">
        <v>70</v>
      </c>
    </row>
    <row r="325" spans="1:27" s="4" customFormat="1" x14ac:dyDescent="0.25">
      <c r="A325" s="9" t="s">
        <v>91</v>
      </c>
      <c r="B325" s="3" t="s">
        <v>634</v>
      </c>
      <c r="C325" s="5" t="s">
        <v>1605</v>
      </c>
      <c r="D325" s="8" t="s">
        <v>810</v>
      </c>
      <c r="E325" s="3" t="s">
        <v>1192</v>
      </c>
      <c r="F325" s="3" t="s">
        <v>24</v>
      </c>
      <c r="G325" s="3" t="s">
        <v>13</v>
      </c>
      <c r="H325" s="3" t="s">
        <v>53</v>
      </c>
      <c r="I325" s="3"/>
      <c r="J325" s="3" t="s">
        <v>810</v>
      </c>
      <c r="K325" s="3" t="s">
        <v>1191</v>
      </c>
      <c r="L325" s="3" t="s">
        <v>24</v>
      </c>
      <c r="M325" s="3" t="s">
        <v>12</v>
      </c>
      <c r="N325" s="3" t="s">
        <v>45</v>
      </c>
      <c r="O325" s="3" t="s">
        <v>2106</v>
      </c>
      <c r="P325" s="3" t="s">
        <v>877</v>
      </c>
      <c r="Q325" s="3" t="s">
        <v>1189</v>
      </c>
      <c r="R325" s="3" t="s">
        <v>24</v>
      </c>
      <c r="S325" s="3" t="s">
        <v>1190</v>
      </c>
      <c r="T325" s="3" t="s">
        <v>47</v>
      </c>
      <c r="U325" s="3" t="s">
        <v>43</v>
      </c>
      <c r="V325" s="3" t="s">
        <v>876</v>
      </c>
      <c r="W325" s="3" t="s">
        <v>2089</v>
      </c>
      <c r="X325" s="3" t="s">
        <v>2090</v>
      </c>
      <c r="Y325" s="3" t="s">
        <v>193</v>
      </c>
      <c r="Z325" s="3" t="s">
        <v>2092</v>
      </c>
      <c r="AA325" s="5" t="s">
        <v>70</v>
      </c>
    </row>
    <row r="326" spans="1:27" s="4" customFormat="1" x14ac:dyDescent="0.25">
      <c r="A326" s="9" t="s">
        <v>91</v>
      </c>
      <c r="B326" s="3" t="s">
        <v>635</v>
      </c>
      <c r="C326" s="5" t="s">
        <v>1272</v>
      </c>
      <c r="D326" s="8" t="s">
        <v>239</v>
      </c>
      <c r="E326" s="3" t="s">
        <v>274</v>
      </c>
      <c r="F326" s="3" t="s">
        <v>23</v>
      </c>
      <c r="G326" s="3" t="s">
        <v>15</v>
      </c>
      <c r="H326" s="3" t="s">
        <v>36</v>
      </c>
      <c r="I326" s="3" t="s">
        <v>53</v>
      </c>
      <c r="J326" s="3" t="s">
        <v>239</v>
      </c>
      <c r="K326" s="3" t="s">
        <v>276</v>
      </c>
      <c r="L326" s="3" t="s">
        <v>23</v>
      </c>
      <c r="M326" s="3" t="s">
        <v>2</v>
      </c>
      <c r="N326" s="3" t="s">
        <v>93</v>
      </c>
      <c r="O326" s="3" t="s">
        <v>56</v>
      </c>
      <c r="P326" s="3" t="s">
        <v>241</v>
      </c>
      <c r="Q326" s="3" t="s">
        <v>275</v>
      </c>
      <c r="R326" s="3" t="s">
        <v>23</v>
      </c>
      <c r="S326" s="3" t="s">
        <v>15</v>
      </c>
      <c r="T326" s="3" t="s">
        <v>52</v>
      </c>
      <c r="U326" s="3"/>
      <c r="V326" s="3" t="s">
        <v>240</v>
      </c>
      <c r="W326" s="3" t="s">
        <v>2089</v>
      </c>
      <c r="X326" s="3" t="s">
        <v>2090</v>
      </c>
      <c r="Y326" s="3" t="s">
        <v>193</v>
      </c>
      <c r="Z326" s="3" t="s">
        <v>2092</v>
      </c>
      <c r="AA326" s="5" t="s">
        <v>70</v>
      </c>
    </row>
    <row r="327" spans="1:27" s="4" customFormat="1" x14ac:dyDescent="0.25">
      <c r="A327" s="9" t="s">
        <v>91</v>
      </c>
      <c r="B327" s="3" t="s">
        <v>636</v>
      </c>
      <c r="C327" s="5" t="s">
        <v>1273</v>
      </c>
      <c r="D327" s="8" t="s">
        <v>240</v>
      </c>
      <c r="E327" s="3" t="s">
        <v>275</v>
      </c>
      <c r="F327" s="3" t="s">
        <v>23</v>
      </c>
      <c r="G327" s="3" t="s">
        <v>15</v>
      </c>
      <c r="H327" s="3" t="s">
        <v>52</v>
      </c>
      <c r="I327" s="3"/>
      <c r="J327" s="3" t="s">
        <v>240</v>
      </c>
      <c r="K327" s="3" t="s">
        <v>274</v>
      </c>
      <c r="L327" s="3" t="s">
        <v>23</v>
      </c>
      <c r="M327" s="3" t="s">
        <v>15</v>
      </c>
      <c r="N327" s="3" t="s">
        <v>36</v>
      </c>
      <c r="O327" s="3" t="s">
        <v>53</v>
      </c>
      <c r="P327" s="3" t="s">
        <v>239</v>
      </c>
      <c r="Q327" s="3" t="s">
        <v>276</v>
      </c>
      <c r="R327" s="3" t="s">
        <v>23</v>
      </c>
      <c r="S327" s="3" t="s">
        <v>2</v>
      </c>
      <c r="T327" s="3" t="s">
        <v>93</v>
      </c>
      <c r="U327" s="3" t="s">
        <v>56</v>
      </c>
      <c r="V327" s="3" t="s">
        <v>241</v>
      </c>
      <c r="W327" s="3" t="s">
        <v>2089</v>
      </c>
      <c r="X327" s="3" t="s">
        <v>2090</v>
      </c>
      <c r="Y327" s="3" t="s">
        <v>193</v>
      </c>
      <c r="Z327" s="3" t="s">
        <v>2092</v>
      </c>
      <c r="AA327" s="5" t="s">
        <v>70</v>
      </c>
    </row>
    <row r="328" spans="1:27" s="4" customFormat="1" x14ac:dyDescent="0.25">
      <c r="A328" s="9" t="s">
        <v>91</v>
      </c>
      <c r="B328" s="3" t="s">
        <v>637</v>
      </c>
      <c r="C328" s="5" t="s">
        <v>1274</v>
      </c>
      <c r="D328" s="8" t="s">
        <v>241</v>
      </c>
      <c r="E328" s="3" t="s">
        <v>276</v>
      </c>
      <c r="F328" s="3" t="s">
        <v>23</v>
      </c>
      <c r="G328" s="3" t="s">
        <v>2</v>
      </c>
      <c r="H328" s="3" t="s">
        <v>93</v>
      </c>
      <c r="I328" s="3" t="s">
        <v>56</v>
      </c>
      <c r="J328" s="3" t="s">
        <v>241</v>
      </c>
      <c r="K328" s="3" t="s">
        <v>275</v>
      </c>
      <c r="L328" s="3" t="s">
        <v>23</v>
      </c>
      <c r="M328" s="3" t="s">
        <v>15</v>
      </c>
      <c r="N328" s="3" t="s">
        <v>52</v>
      </c>
      <c r="O328" s="3"/>
      <c r="P328" s="3" t="s">
        <v>240</v>
      </c>
      <c r="Q328" s="3" t="s">
        <v>274</v>
      </c>
      <c r="R328" s="3" t="s">
        <v>23</v>
      </c>
      <c r="S328" s="3" t="s">
        <v>15</v>
      </c>
      <c r="T328" s="3" t="s">
        <v>36</v>
      </c>
      <c r="U328" s="3" t="s">
        <v>53</v>
      </c>
      <c r="V328" s="3" t="s">
        <v>239</v>
      </c>
      <c r="W328" s="3" t="s">
        <v>2089</v>
      </c>
      <c r="X328" s="3" t="s">
        <v>2090</v>
      </c>
      <c r="Y328" s="3" t="s">
        <v>193</v>
      </c>
      <c r="Z328" s="3" t="s">
        <v>2092</v>
      </c>
      <c r="AA328" s="5" t="s">
        <v>70</v>
      </c>
    </row>
    <row r="329" spans="1:27" s="4" customFormat="1" x14ac:dyDescent="0.25">
      <c r="A329" s="9" t="s">
        <v>91</v>
      </c>
      <c r="B329" s="3" t="s">
        <v>638</v>
      </c>
      <c r="C329" s="5" t="s">
        <v>1606</v>
      </c>
      <c r="D329" s="8" t="s">
        <v>878</v>
      </c>
      <c r="E329" s="3" t="s">
        <v>1193</v>
      </c>
      <c r="F329" s="3" t="s">
        <v>0</v>
      </c>
      <c r="G329" s="3" t="s">
        <v>1</v>
      </c>
      <c r="H329" s="3" t="s">
        <v>44</v>
      </c>
      <c r="I329" s="3"/>
      <c r="J329" s="3" t="s">
        <v>878</v>
      </c>
      <c r="K329" s="3" t="s">
        <v>1195</v>
      </c>
      <c r="L329" s="3" t="s">
        <v>0</v>
      </c>
      <c r="M329" s="3" t="s">
        <v>1</v>
      </c>
      <c r="N329" s="3" t="s">
        <v>31</v>
      </c>
      <c r="O329" s="3"/>
      <c r="P329" s="3" t="s">
        <v>880</v>
      </c>
      <c r="Q329" s="3" t="s">
        <v>1194</v>
      </c>
      <c r="R329" s="3" t="s">
        <v>0</v>
      </c>
      <c r="S329" s="3" t="s">
        <v>1</v>
      </c>
      <c r="T329" s="3" t="s">
        <v>154</v>
      </c>
      <c r="U329" s="3" t="s">
        <v>64</v>
      </c>
      <c r="V329" s="3" t="s">
        <v>879</v>
      </c>
      <c r="W329" s="3" t="s">
        <v>2089</v>
      </c>
      <c r="X329" s="3" t="s">
        <v>2090</v>
      </c>
      <c r="Y329" s="3" t="s">
        <v>193</v>
      </c>
      <c r="Z329" s="3" t="s">
        <v>2092</v>
      </c>
      <c r="AA329" s="5" t="s">
        <v>70</v>
      </c>
    </row>
    <row r="330" spans="1:27" s="4" customFormat="1" x14ac:dyDescent="0.25">
      <c r="A330" s="9" t="s">
        <v>91</v>
      </c>
      <c r="B330" s="3" t="s">
        <v>639</v>
      </c>
      <c r="C330" s="5" t="s">
        <v>1607</v>
      </c>
      <c r="D330" s="8" t="s">
        <v>879</v>
      </c>
      <c r="E330" s="3" t="s">
        <v>1194</v>
      </c>
      <c r="F330" s="3" t="s">
        <v>0</v>
      </c>
      <c r="G330" s="3" t="s">
        <v>1</v>
      </c>
      <c r="H330" s="3" t="s">
        <v>154</v>
      </c>
      <c r="I330" s="3" t="s">
        <v>64</v>
      </c>
      <c r="J330" s="3" t="s">
        <v>879</v>
      </c>
      <c r="K330" s="3" t="s">
        <v>1193</v>
      </c>
      <c r="L330" s="3" t="s">
        <v>0</v>
      </c>
      <c r="M330" s="3" t="s">
        <v>1</v>
      </c>
      <c r="N330" s="3" t="s">
        <v>44</v>
      </c>
      <c r="O330" s="3"/>
      <c r="P330" s="3" t="s">
        <v>878</v>
      </c>
      <c r="Q330" s="3" t="s">
        <v>1195</v>
      </c>
      <c r="R330" s="3" t="s">
        <v>0</v>
      </c>
      <c r="S330" s="3" t="s">
        <v>1</v>
      </c>
      <c r="T330" s="3" t="s">
        <v>31</v>
      </c>
      <c r="U330" s="3"/>
      <c r="V330" s="3" t="s">
        <v>880</v>
      </c>
      <c r="W330" s="3" t="s">
        <v>2089</v>
      </c>
      <c r="X330" s="3" t="s">
        <v>2090</v>
      </c>
      <c r="Y330" s="3" t="s">
        <v>193</v>
      </c>
      <c r="Z330" s="3" t="s">
        <v>2092</v>
      </c>
      <c r="AA330" s="5" t="s">
        <v>70</v>
      </c>
    </row>
    <row r="331" spans="1:27" s="4" customFormat="1" x14ac:dyDescent="0.25">
      <c r="A331" s="9" t="s">
        <v>91</v>
      </c>
      <c r="B331" s="3" t="s">
        <v>640</v>
      </c>
      <c r="C331" s="5" t="s">
        <v>1608</v>
      </c>
      <c r="D331" s="8" t="s">
        <v>880</v>
      </c>
      <c r="E331" s="3" t="s">
        <v>1195</v>
      </c>
      <c r="F331" s="3" t="s">
        <v>0</v>
      </c>
      <c r="G331" s="3" t="s">
        <v>1</v>
      </c>
      <c r="H331" s="3" t="s">
        <v>31</v>
      </c>
      <c r="I331" s="3"/>
      <c r="J331" s="3" t="s">
        <v>880</v>
      </c>
      <c r="K331" s="3" t="s">
        <v>1194</v>
      </c>
      <c r="L331" s="3" t="s">
        <v>0</v>
      </c>
      <c r="M331" s="3" t="s">
        <v>1</v>
      </c>
      <c r="N331" s="3" t="s">
        <v>154</v>
      </c>
      <c r="O331" s="3" t="s">
        <v>64</v>
      </c>
      <c r="P331" s="3" t="s">
        <v>879</v>
      </c>
      <c r="Q331" s="3" t="s">
        <v>1193</v>
      </c>
      <c r="R331" s="3" t="s">
        <v>0</v>
      </c>
      <c r="S331" s="3" t="s">
        <v>1</v>
      </c>
      <c r="T331" s="3" t="s">
        <v>44</v>
      </c>
      <c r="U331" s="3"/>
      <c r="V331" s="3" t="s">
        <v>878</v>
      </c>
      <c r="W331" s="3" t="s">
        <v>2089</v>
      </c>
      <c r="X331" s="3" t="s">
        <v>2090</v>
      </c>
      <c r="Y331" s="3" t="s">
        <v>193</v>
      </c>
      <c r="Z331" s="3" t="s">
        <v>2092</v>
      </c>
      <c r="AA331" s="5" t="s">
        <v>70</v>
      </c>
    </row>
    <row r="332" spans="1:27" s="4" customFormat="1" x14ac:dyDescent="0.25">
      <c r="A332" s="9" t="s">
        <v>91</v>
      </c>
      <c r="B332" s="3" t="s">
        <v>641</v>
      </c>
      <c r="C332" s="5" t="s">
        <v>1609</v>
      </c>
      <c r="D332" s="8" t="s">
        <v>881</v>
      </c>
      <c r="E332" s="3" t="s">
        <v>1196</v>
      </c>
      <c r="F332" s="3" t="s">
        <v>0</v>
      </c>
      <c r="G332" s="3" t="s">
        <v>1</v>
      </c>
      <c r="H332" s="3" t="s">
        <v>42</v>
      </c>
      <c r="I332" s="3"/>
      <c r="J332" s="3" t="s">
        <v>881</v>
      </c>
      <c r="K332" s="3" t="s">
        <v>1198</v>
      </c>
      <c r="L332" s="3" t="s">
        <v>0</v>
      </c>
      <c r="M332" s="3" t="s">
        <v>1</v>
      </c>
      <c r="N332" s="3" t="s">
        <v>44</v>
      </c>
      <c r="O332" s="3"/>
      <c r="P332" s="3" t="s">
        <v>878</v>
      </c>
      <c r="Q332" s="3" t="s">
        <v>1197</v>
      </c>
      <c r="R332" s="3" t="s">
        <v>0</v>
      </c>
      <c r="S332" s="3" t="s">
        <v>1</v>
      </c>
      <c r="T332" s="3" t="s">
        <v>39</v>
      </c>
      <c r="U332" s="3"/>
      <c r="V332" s="3" t="s">
        <v>699</v>
      </c>
      <c r="W332" s="3" t="s">
        <v>2089</v>
      </c>
      <c r="X332" s="3" t="s">
        <v>2090</v>
      </c>
      <c r="Y332" s="3" t="s">
        <v>193</v>
      </c>
      <c r="Z332" s="3" t="s">
        <v>2092</v>
      </c>
      <c r="AA332" s="5" t="s">
        <v>70</v>
      </c>
    </row>
    <row r="333" spans="1:27" s="4" customFormat="1" x14ac:dyDescent="0.25">
      <c r="A333" s="9" t="s">
        <v>91</v>
      </c>
      <c r="B333" s="3" t="s">
        <v>642</v>
      </c>
      <c r="C333" s="5" t="s">
        <v>1610</v>
      </c>
      <c r="D333" s="8" t="s">
        <v>118</v>
      </c>
      <c r="E333" s="3" t="s">
        <v>1197</v>
      </c>
      <c r="F333" s="3" t="s">
        <v>0</v>
      </c>
      <c r="G333" s="3" t="s">
        <v>1</v>
      </c>
      <c r="H333" s="3" t="s">
        <v>39</v>
      </c>
      <c r="I333" s="3"/>
      <c r="J333" s="3" t="s">
        <v>699</v>
      </c>
      <c r="K333" s="3" t="s">
        <v>1196</v>
      </c>
      <c r="L333" s="3" t="s">
        <v>0</v>
      </c>
      <c r="M333" s="3" t="s">
        <v>1</v>
      </c>
      <c r="N333" s="3" t="s">
        <v>42</v>
      </c>
      <c r="O333" s="3"/>
      <c r="P333" s="3" t="s">
        <v>881</v>
      </c>
      <c r="Q333" s="3" t="s">
        <v>1198</v>
      </c>
      <c r="R333" s="3" t="s">
        <v>0</v>
      </c>
      <c r="S333" s="3" t="s">
        <v>1</v>
      </c>
      <c r="T333" s="3" t="s">
        <v>44</v>
      </c>
      <c r="U333" s="3"/>
      <c r="V333" s="3" t="s">
        <v>878</v>
      </c>
      <c r="W333" s="3" t="s">
        <v>2089</v>
      </c>
      <c r="X333" s="3" t="s">
        <v>2090</v>
      </c>
      <c r="Y333" s="3" t="s">
        <v>193</v>
      </c>
      <c r="Z333" s="3" t="s">
        <v>2092</v>
      </c>
      <c r="AA333" s="5" t="s">
        <v>70</v>
      </c>
    </row>
    <row r="334" spans="1:27" s="4" customFormat="1" x14ac:dyDescent="0.25">
      <c r="A334" s="9" t="s">
        <v>91</v>
      </c>
      <c r="B334" s="3" t="s">
        <v>643</v>
      </c>
      <c r="C334" s="5" t="s">
        <v>1611</v>
      </c>
      <c r="D334" s="8" t="s">
        <v>878</v>
      </c>
      <c r="E334" s="3" t="s">
        <v>1198</v>
      </c>
      <c r="F334" s="3" t="s">
        <v>0</v>
      </c>
      <c r="G334" s="3" t="s">
        <v>1</v>
      </c>
      <c r="H334" s="3" t="s">
        <v>44</v>
      </c>
      <c r="I334" s="3"/>
      <c r="J334" s="3" t="s">
        <v>878</v>
      </c>
      <c r="K334" s="3" t="s">
        <v>1197</v>
      </c>
      <c r="L334" s="3" t="s">
        <v>0</v>
      </c>
      <c r="M334" s="3" t="s">
        <v>1</v>
      </c>
      <c r="N334" s="3" t="s">
        <v>39</v>
      </c>
      <c r="O334" s="3"/>
      <c r="P334" s="3" t="s">
        <v>699</v>
      </c>
      <c r="Q334" s="3" t="s">
        <v>1196</v>
      </c>
      <c r="R334" s="3" t="s">
        <v>0</v>
      </c>
      <c r="S334" s="3" t="s">
        <v>1</v>
      </c>
      <c r="T334" s="3" t="s">
        <v>42</v>
      </c>
      <c r="U334" s="3"/>
      <c r="V334" s="3" t="s">
        <v>881</v>
      </c>
      <c r="W334" s="3" t="s">
        <v>2089</v>
      </c>
      <c r="X334" s="3" t="s">
        <v>2090</v>
      </c>
      <c r="Y334" s="3" t="s">
        <v>193</v>
      </c>
      <c r="Z334" s="3" t="s">
        <v>2092</v>
      </c>
      <c r="AA334" s="5" t="s">
        <v>70</v>
      </c>
    </row>
    <row r="335" spans="1:27" s="4" customFormat="1" x14ac:dyDescent="0.25">
      <c r="A335" s="9" t="s">
        <v>91</v>
      </c>
      <c r="B335" s="3" t="s">
        <v>644</v>
      </c>
      <c r="C335" s="5" t="s">
        <v>1612</v>
      </c>
      <c r="D335" s="8" t="s">
        <v>882</v>
      </c>
      <c r="E335" s="3" t="s">
        <v>1199</v>
      </c>
      <c r="F335" s="3" t="s">
        <v>3</v>
      </c>
      <c r="G335" s="3" t="s">
        <v>11</v>
      </c>
      <c r="H335" s="3" t="s">
        <v>31</v>
      </c>
      <c r="I335" s="3"/>
      <c r="J335" s="3" t="s">
        <v>882</v>
      </c>
      <c r="K335" s="3" t="s">
        <v>1201</v>
      </c>
      <c r="L335" s="3" t="s">
        <v>3</v>
      </c>
      <c r="M335" s="3" t="s">
        <v>11</v>
      </c>
      <c r="N335" s="3" t="s">
        <v>34</v>
      </c>
      <c r="O335" s="3"/>
      <c r="P335" s="3" t="s">
        <v>883</v>
      </c>
      <c r="Q335" s="3" t="s">
        <v>1200</v>
      </c>
      <c r="R335" s="3" t="s">
        <v>3</v>
      </c>
      <c r="S335" s="3" t="s">
        <v>171</v>
      </c>
      <c r="T335" s="3" t="s">
        <v>93</v>
      </c>
      <c r="U335" s="3"/>
      <c r="V335" s="3" t="s">
        <v>128</v>
      </c>
      <c r="W335" s="3" t="s">
        <v>2089</v>
      </c>
      <c r="X335" s="3" t="s">
        <v>2090</v>
      </c>
      <c r="Y335" s="3" t="s">
        <v>193</v>
      </c>
      <c r="Z335" s="3" t="s">
        <v>2092</v>
      </c>
      <c r="AA335" s="5" t="s">
        <v>70</v>
      </c>
    </row>
    <row r="336" spans="1:27" s="4" customFormat="1" x14ac:dyDescent="0.25">
      <c r="A336" s="9" t="s">
        <v>91</v>
      </c>
      <c r="B336" s="3" t="s">
        <v>645</v>
      </c>
      <c r="C336" s="5" t="s">
        <v>1613</v>
      </c>
      <c r="D336" s="8" t="s">
        <v>128</v>
      </c>
      <c r="E336" s="3" t="s">
        <v>1200</v>
      </c>
      <c r="F336" s="3" t="s">
        <v>3</v>
      </c>
      <c r="G336" s="3" t="s">
        <v>171</v>
      </c>
      <c r="H336" s="3" t="s">
        <v>93</v>
      </c>
      <c r="I336" s="3"/>
      <c r="J336" s="3" t="s">
        <v>128</v>
      </c>
      <c r="K336" s="3" t="s">
        <v>1199</v>
      </c>
      <c r="L336" s="3" t="s">
        <v>3</v>
      </c>
      <c r="M336" s="3" t="s">
        <v>11</v>
      </c>
      <c r="N336" s="3" t="s">
        <v>31</v>
      </c>
      <c r="O336" s="3"/>
      <c r="P336" s="3" t="s">
        <v>882</v>
      </c>
      <c r="Q336" s="3" t="s">
        <v>1201</v>
      </c>
      <c r="R336" s="3" t="s">
        <v>3</v>
      </c>
      <c r="S336" s="3" t="s">
        <v>11</v>
      </c>
      <c r="T336" s="3" t="s">
        <v>34</v>
      </c>
      <c r="U336" s="3"/>
      <c r="V336" s="3" t="s">
        <v>883</v>
      </c>
      <c r="W336" s="3" t="s">
        <v>2089</v>
      </c>
      <c r="X336" s="3" t="s">
        <v>2090</v>
      </c>
      <c r="Y336" s="3" t="s">
        <v>193</v>
      </c>
      <c r="Z336" s="3" t="s">
        <v>2092</v>
      </c>
      <c r="AA336" s="5" t="s">
        <v>70</v>
      </c>
    </row>
    <row r="337" spans="1:27" s="4" customFormat="1" x14ac:dyDescent="0.25">
      <c r="A337" s="9" t="s">
        <v>91</v>
      </c>
      <c r="B337" s="3" t="s">
        <v>646</v>
      </c>
      <c r="C337" s="5" t="s">
        <v>1614</v>
      </c>
      <c r="D337" s="8" t="s">
        <v>883</v>
      </c>
      <c r="E337" s="3" t="s">
        <v>1201</v>
      </c>
      <c r="F337" s="3" t="s">
        <v>3</v>
      </c>
      <c r="G337" s="3" t="s">
        <v>11</v>
      </c>
      <c r="H337" s="3" t="s">
        <v>34</v>
      </c>
      <c r="I337" s="3"/>
      <c r="J337" s="3" t="s">
        <v>883</v>
      </c>
      <c r="K337" s="3" t="s">
        <v>1200</v>
      </c>
      <c r="L337" s="3" t="s">
        <v>3</v>
      </c>
      <c r="M337" s="3" t="s">
        <v>171</v>
      </c>
      <c r="N337" s="3" t="s">
        <v>93</v>
      </c>
      <c r="O337" s="3"/>
      <c r="P337" s="3" t="s">
        <v>128</v>
      </c>
      <c r="Q337" s="3" t="s">
        <v>1199</v>
      </c>
      <c r="R337" s="3" t="s">
        <v>3</v>
      </c>
      <c r="S337" s="3" t="s">
        <v>11</v>
      </c>
      <c r="T337" s="3" t="s">
        <v>31</v>
      </c>
      <c r="U337" s="3"/>
      <c r="V337" s="3" t="s">
        <v>882</v>
      </c>
      <c r="W337" s="3" t="s">
        <v>2089</v>
      </c>
      <c r="X337" s="3" t="s">
        <v>2090</v>
      </c>
      <c r="Y337" s="3" t="s">
        <v>193</v>
      </c>
      <c r="Z337" s="3" t="s">
        <v>2092</v>
      </c>
      <c r="AA337" s="5" t="s">
        <v>70</v>
      </c>
    </row>
    <row r="338" spans="1:27" s="4" customFormat="1" x14ac:dyDescent="0.25">
      <c r="A338" s="9" t="s">
        <v>91</v>
      </c>
      <c r="B338" s="3" t="s">
        <v>647</v>
      </c>
      <c r="C338" s="5" t="s">
        <v>1615</v>
      </c>
      <c r="D338" s="8" t="s">
        <v>884</v>
      </c>
      <c r="E338" s="3" t="s">
        <v>1202</v>
      </c>
      <c r="F338" s="3" t="s">
        <v>3</v>
      </c>
      <c r="G338" s="3" t="s">
        <v>14</v>
      </c>
      <c r="H338" s="3" t="s">
        <v>44</v>
      </c>
      <c r="I338" s="3"/>
      <c r="J338" s="3" t="s">
        <v>884</v>
      </c>
      <c r="K338" s="3" t="s">
        <v>1204</v>
      </c>
      <c r="L338" s="3" t="s">
        <v>3</v>
      </c>
      <c r="M338" s="3" t="s">
        <v>14</v>
      </c>
      <c r="N338" s="3" t="s">
        <v>54</v>
      </c>
      <c r="O338" s="3" t="s">
        <v>2011</v>
      </c>
      <c r="P338" s="3" t="s">
        <v>886</v>
      </c>
      <c r="Q338" s="3" t="s">
        <v>1203</v>
      </c>
      <c r="R338" s="3" t="s">
        <v>3</v>
      </c>
      <c r="S338" s="3" t="s">
        <v>14</v>
      </c>
      <c r="T338" s="3" t="s">
        <v>36</v>
      </c>
      <c r="U338" s="3" t="s">
        <v>42</v>
      </c>
      <c r="V338" s="3" t="s">
        <v>885</v>
      </c>
      <c r="W338" s="3" t="s">
        <v>2089</v>
      </c>
      <c r="X338" s="3" t="s">
        <v>2090</v>
      </c>
      <c r="Y338" s="3" t="s">
        <v>193</v>
      </c>
      <c r="Z338" s="3" t="s">
        <v>2092</v>
      </c>
      <c r="AA338" s="5" t="s">
        <v>70</v>
      </c>
    </row>
    <row r="339" spans="1:27" s="4" customFormat="1" x14ac:dyDescent="0.25">
      <c r="A339" s="9" t="s">
        <v>91</v>
      </c>
      <c r="B339" s="3" t="s">
        <v>648</v>
      </c>
      <c r="C339" s="5" t="s">
        <v>1616</v>
      </c>
      <c r="D339" s="8" t="s">
        <v>885</v>
      </c>
      <c r="E339" s="3" t="s">
        <v>1203</v>
      </c>
      <c r="F339" s="3" t="s">
        <v>3</v>
      </c>
      <c r="G339" s="3" t="s">
        <v>14</v>
      </c>
      <c r="H339" s="3" t="s">
        <v>36</v>
      </c>
      <c r="I339" s="3" t="s">
        <v>42</v>
      </c>
      <c r="J339" s="3" t="s">
        <v>885</v>
      </c>
      <c r="K339" s="3" t="s">
        <v>1202</v>
      </c>
      <c r="L339" s="3" t="s">
        <v>3</v>
      </c>
      <c r="M339" s="3" t="s">
        <v>14</v>
      </c>
      <c r="N339" s="3" t="s">
        <v>44</v>
      </c>
      <c r="O339" s="3"/>
      <c r="P339" s="3" t="s">
        <v>121</v>
      </c>
      <c r="Q339" s="3" t="s">
        <v>1204</v>
      </c>
      <c r="R339" s="3" t="s">
        <v>3</v>
      </c>
      <c r="S339" s="3" t="s">
        <v>14</v>
      </c>
      <c r="T339" s="3" t="s">
        <v>54</v>
      </c>
      <c r="U339" s="3" t="s">
        <v>2011</v>
      </c>
      <c r="V339" s="3" t="s">
        <v>886</v>
      </c>
      <c r="W339" s="3" t="s">
        <v>2089</v>
      </c>
      <c r="X339" s="3" t="s">
        <v>2090</v>
      </c>
      <c r="Y339" s="3" t="s">
        <v>193</v>
      </c>
      <c r="Z339" s="3" t="s">
        <v>2092</v>
      </c>
      <c r="AA339" s="5" t="s">
        <v>70</v>
      </c>
    </row>
    <row r="340" spans="1:27" s="4" customFormat="1" x14ac:dyDescent="0.25">
      <c r="A340" s="9" t="s">
        <v>91</v>
      </c>
      <c r="B340" s="3" t="s">
        <v>649</v>
      </c>
      <c r="C340" s="5" t="s">
        <v>1617</v>
      </c>
      <c r="D340" s="8" t="s">
        <v>886</v>
      </c>
      <c r="E340" s="3" t="s">
        <v>1204</v>
      </c>
      <c r="F340" s="3" t="s">
        <v>3</v>
      </c>
      <c r="G340" s="3" t="s">
        <v>14</v>
      </c>
      <c r="H340" s="3" t="s">
        <v>54</v>
      </c>
      <c r="I340" s="3" t="s">
        <v>2011</v>
      </c>
      <c r="J340" s="3" t="s">
        <v>886</v>
      </c>
      <c r="K340" s="3" t="s">
        <v>1203</v>
      </c>
      <c r="L340" s="3" t="s">
        <v>3</v>
      </c>
      <c r="M340" s="3" t="s">
        <v>14</v>
      </c>
      <c r="N340" s="3" t="s">
        <v>36</v>
      </c>
      <c r="O340" s="3" t="s">
        <v>42</v>
      </c>
      <c r="P340" s="3" t="s">
        <v>885</v>
      </c>
      <c r="Q340" s="3" t="s">
        <v>1202</v>
      </c>
      <c r="R340" s="3" t="s">
        <v>3</v>
      </c>
      <c r="S340" s="3" t="s">
        <v>14</v>
      </c>
      <c r="T340" s="3" t="s">
        <v>44</v>
      </c>
      <c r="U340" s="3"/>
      <c r="V340" s="3" t="s">
        <v>884</v>
      </c>
      <c r="W340" s="3" t="s">
        <v>2089</v>
      </c>
      <c r="X340" s="3" t="s">
        <v>2090</v>
      </c>
      <c r="Y340" s="3" t="s">
        <v>193</v>
      </c>
      <c r="Z340" s="3" t="s">
        <v>2092</v>
      </c>
      <c r="AA340" s="5" t="s">
        <v>70</v>
      </c>
    </row>
    <row r="341" spans="1:27" s="4" customFormat="1" x14ac:dyDescent="0.25">
      <c r="A341" s="9" t="s">
        <v>1264</v>
      </c>
      <c r="B341" s="3" t="s">
        <v>650</v>
      </c>
      <c r="C341" s="5" t="s">
        <v>1618</v>
      </c>
      <c r="D341" s="8" t="s">
        <v>767</v>
      </c>
      <c r="E341" s="3" t="s">
        <v>1205</v>
      </c>
      <c r="F341" s="3" t="s">
        <v>3</v>
      </c>
      <c r="G341" s="3" t="s">
        <v>14</v>
      </c>
      <c r="H341" s="3" t="s">
        <v>40</v>
      </c>
      <c r="I341" s="3"/>
      <c r="J341" s="3" t="s">
        <v>767</v>
      </c>
      <c r="K341" s="3" t="s">
        <v>1207</v>
      </c>
      <c r="L341" s="3" t="s">
        <v>3</v>
      </c>
      <c r="M341" s="61" t="s">
        <v>14</v>
      </c>
      <c r="N341" s="3" t="s">
        <v>45</v>
      </c>
      <c r="O341" s="3"/>
      <c r="P341" s="3" t="s">
        <v>888</v>
      </c>
      <c r="Q341" s="3" t="s">
        <v>1206</v>
      </c>
      <c r="R341" s="3" t="s">
        <v>3</v>
      </c>
      <c r="S341" s="3" t="s">
        <v>14</v>
      </c>
      <c r="T341" s="3" t="s">
        <v>34</v>
      </c>
      <c r="U341" s="3"/>
      <c r="V341" s="3" t="s">
        <v>887</v>
      </c>
      <c r="W341" s="3" t="s">
        <v>2089</v>
      </c>
      <c r="X341" s="3" t="s">
        <v>3</v>
      </c>
      <c r="Y341" s="3" t="s">
        <v>2094</v>
      </c>
      <c r="Z341" s="3" t="s">
        <v>1676</v>
      </c>
      <c r="AA341" s="5" t="s">
        <v>70</v>
      </c>
    </row>
    <row r="342" spans="1:27" s="4" customFormat="1" x14ac:dyDescent="0.25">
      <c r="A342" s="9" t="s">
        <v>1264</v>
      </c>
      <c r="B342" s="3" t="s">
        <v>651</v>
      </c>
      <c r="C342" s="5" t="s">
        <v>1619</v>
      </c>
      <c r="D342" s="8" t="s">
        <v>887</v>
      </c>
      <c r="E342" s="3" t="s">
        <v>1206</v>
      </c>
      <c r="F342" s="3" t="s">
        <v>3</v>
      </c>
      <c r="G342" s="3" t="s">
        <v>14</v>
      </c>
      <c r="H342" s="3" t="s">
        <v>34</v>
      </c>
      <c r="I342" s="3"/>
      <c r="J342" s="3" t="s">
        <v>887</v>
      </c>
      <c r="K342" s="3" t="s">
        <v>1205</v>
      </c>
      <c r="L342" s="7" t="s">
        <v>3</v>
      </c>
      <c r="M342" s="3" t="s">
        <v>14</v>
      </c>
      <c r="N342" s="3" t="s">
        <v>40</v>
      </c>
      <c r="O342" s="3"/>
      <c r="P342" s="3" t="s">
        <v>767</v>
      </c>
      <c r="Q342" s="3" t="s">
        <v>1207</v>
      </c>
      <c r="R342" s="3" t="s">
        <v>3</v>
      </c>
      <c r="S342" s="61" t="s">
        <v>14</v>
      </c>
      <c r="T342" s="3" t="s">
        <v>45</v>
      </c>
      <c r="U342" s="3"/>
      <c r="V342" s="3" t="s">
        <v>888</v>
      </c>
      <c r="W342" s="3" t="s">
        <v>2089</v>
      </c>
      <c r="X342" s="3" t="s">
        <v>3</v>
      </c>
      <c r="Y342" s="3" t="s">
        <v>2094</v>
      </c>
      <c r="Z342" s="3" t="s">
        <v>1676</v>
      </c>
      <c r="AA342" s="5" t="s">
        <v>70</v>
      </c>
    </row>
    <row r="343" spans="1:27" s="4" customFormat="1" x14ac:dyDescent="0.25">
      <c r="A343" s="9" t="s">
        <v>1264</v>
      </c>
      <c r="B343" s="3" t="s">
        <v>652</v>
      </c>
      <c r="C343" s="5" t="s">
        <v>1620</v>
      </c>
      <c r="D343" s="8" t="s">
        <v>888</v>
      </c>
      <c r="E343" s="3" t="s">
        <v>1207</v>
      </c>
      <c r="F343" s="3" t="s">
        <v>3</v>
      </c>
      <c r="G343" s="3" t="s">
        <v>14</v>
      </c>
      <c r="H343" s="3" t="s">
        <v>45</v>
      </c>
      <c r="I343" s="3"/>
      <c r="J343" s="3" t="s">
        <v>888</v>
      </c>
      <c r="K343" s="3" t="s">
        <v>1206</v>
      </c>
      <c r="L343" s="3" t="s">
        <v>3</v>
      </c>
      <c r="M343" s="3" t="s">
        <v>14</v>
      </c>
      <c r="N343" s="3" t="s">
        <v>34</v>
      </c>
      <c r="O343" s="3"/>
      <c r="P343" s="3" t="s">
        <v>887</v>
      </c>
      <c r="Q343" s="3" t="s">
        <v>1205</v>
      </c>
      <c r="R343" s="7" t="s">
        <v>3</v>
      </c>
      <c r="S343" s="3" t="s">
        <v>14</v>
      </c>
      <c r="T343" s="3" t="s">
        <v>40</v>
      </c>
      <c r="U343" s="3"/>
      <c r="V343" s="3" t="s">
        <v>767</v>
      </c>
      <c r="W343" s="3" t="s">
        <v>2089</v>
      </c>
      <c r="X343" s="3" t="s">
        <v>3</v>
      </c>
      <c r="Y343" s="3" t="s">
        <v>2094</v>
      </c>
      <c r="Z343" s="3" t="s">
        <v>1676</v>
      </c>
      <c r="AA343" s="5" t="s">
        <v>70</v>
      </c>
    </row>
    <row r="344" spans="1:27" s="4" customFormat="1" x14ac:dyDescent="0.25">
      <c r="A344" s="9" t="s">
        <v>29</v>
      </c>
      <c r="B344" s="3" t="s">
        <v>653</v>
      </c>
      <c r="C344" s="5" t="s">
        <v>1621</v>
      </c>
      <c r="D344" s="8" t="s">
        <v>1675</v>
      </c>
      <c r="E344" s="3" t="s">
        <v>1208</v>
      </c>
      <c r="F344" s="3" t="s">
        <v>0</v>
      </c>
      <c r="G344" s="3" t="s">
        <v>1</v>
      </c>
      <c r="H344" s="3" t="s">
        <v>36</v>
      </c>
      <c r="I344" s="3" t="s">
        <v>63</v>
      </c>
      <c r="J344" s="3" t="s">
        <v>1675</v>
      </c>
      <c r="K344" s="3" t="s">
        <v>1210</v>
      </c>
      <c r="L344" s="3" t="s">
        <v>0</v>
      </c>
      <c r="M344" s="3" t="s">
        <v>947</v>
      </c>
      <c r="N344" s="3" t="s">
        <v>93</v>
      </c>
      <c r="O344" s="3"/>
      <c r="P344" s="3" t="s">
        <v>1259</v>
      </c>
      <c r="Q344" s="3" t="s">
        <v>1209</v>
      </c>
      <c r="R344" s="3" t="s">
        <v>0</v>
      </c>
      <c r="S344" s="3" t="s">
        <v>1</v>
      </c>
      <c r="T344" s="3" t="s">
        <v>32</v>
      </c>
      <c r="U344" s="3" t="s">
        <v>1256</v>
      </c>
      <c r="V344" s="3" t="s">
        <v>1260</v>
      </c>
      <c r="W344" s="3" t="s">
        <v>2089</v>
      </c>
      <c r="X344" s="3" t="s">
        <v>0</v>
      </c>
      <c r="Y344" s="3" t="s">
        <v>193</v>
      </c>
      <c r="Z344" s="3" t="s">
        <v>143</v>
      </c>
      <c r="AA344" s="5" t="s">
        <v>70</v>
      </c>
    </row>
    <row r="345" spans="1:27" s="4" customFormat="1" x14ac:dyDescent="0.25">
      <c r="A345" s="9" t="s">
        <v>29</v>
      </c>
      <c r="B345" s="3" t="s">
        <v>654</v>
      </c>
      <c r="C345" s="5" t="s">
        <v>1622</v>
      </c>
      <c r="D345" s="8" t="s">
        <v>1260</v>
      </c>
      <c r="E345" s="3" t="s">
        <v>1209</v>
      </c>
      <c r="F345" s="3" t="s">
        <v>0</v>
      </c>
      <c r="G345" s="3" t="s">
        <v>1</v>
      </c>
      <c r="H345" s="3" t="s">
        <v>32</v>
      </c>
      <c r="I345" s="3" t="s">
        <v>1256</v>
      </c>
      <c r="J345" s="3" t="s">
        <v>1260</v>
      </c>
      <c r="K345" s="3" t="s">
        <v>1208</v>
      </c>
      <c r="L345" s="3" t="s">
        <v>0</v>
      </c>
      <c r="M345" s="3" t="s">
        <v>1</v>
      </c>
      <c r="N345" s="3" t="s">
        <v>36</v>
      </c>
      <c r="O345" s="3" t="s">
        <v>63</v>
      </c>
      <c r="P345" s="3" t="s">
        <v>1675</v>
      </c>
      <c r="Q345" s="3" t="s">
        <v>1210</v>
      </c>
      <c r="R345" s="3" t="s">
        <v>0</v>
      </c>
      <c r="S345" s="3" t="s">
        <v>947</v>
      </c>
      <c r="T345" s="3" t="s">
        <v>93</v>
      </c>
      <c r="U345" s="3"/>
      <c r="V345" s="3" t="s">
        <v>1259</v>
      </c>
      <c r="W345" s="3" t="s">
        <v>2089</v>
      </c>
      <c r="X345" s="3" t="s">
        <v>0</v>
      </c>
      <c r="Y345" s="3" t="s">
        <v>193</v>
      </c>
      <c r="Z345" s="3" t="s">
        <v>143</v>
      </c>
      <c r="AA345" s="5" t="s">
        <v>70</v>
      </c>
    </row>
    <row r="346" spans="1:27" s="4" customFormat="1" x14ac:dyDescent="0.25">
      <c r="A346" s="9" t="s">
        <v>29</v>
      </c>
      <c r="B346" s="3" t="s">
        <v>655</v>
      </c>
      <c r="C346" s="5" t="s">
        <v>1623</v>
      </c>
      <c r="D346" s="8" t="s">
        <v>1259</v>
      </c>
      <c r="E346" s="3" t="s">
        <v>1210</v>
      </c>
      <c r="F346" s="3" t="s">
        <v>0</v>
      </c>
      <c r="G346" s="3" t="s">
        <v>947</v>
      </c>
      <c r="H346" s="3" t="s">
        <v>93</v>
      </c>
      <c r="I346" s="3"/>
      <c r="J346" s="3" t="s">
        <v>1259</v>
      </c>
      <c r="K346" s="3" t="s">
        <v>1209</v>
      </c>
      <c r="L346" s="3" t="s">
        <v>0</v>
      </c>
      <c r="M346" s="3" t="s">
        <v>1</v>
      </c>
      <c r="N346" s="3" t="s">
        <v>32</v>
      </c>
      <c r="O346" s="3" t="s">
        <v>1256</v>
      </c>
      <c r="P346" s="3" t="s">
        <v>1260</v>
      </c>
      <c r="Q346" s="3" t="s">
        <v>1208</v>
      </c>
      <c r="R346" s="3" t="s">
        <v>0</v>
      </c>
      <c r="S346" s="3" t="s">
        <v>1</v>
      </c>
      <c r="T346" s="3" t="s">
        <v>36</v>
      </c>
      <c r="U346" s="3" t="s">
        <v>63</v>
      </c>
      <c r="V346" s="3" t="s">
        <v>1675</v>
      </c>
      <c r="W346" s="3" t="s">
        <v>2089</v>
      </c>
      <c r="X346" s="3" t="s">
        <v>0</v>
      </c>
      <c r="Y346" s="3" t="s">
        <v>193</v>
      </c>
      <c r="Z346" s="3" t="s">
        <v>143</v>
      </c>
      <c r="AA346" s="5" t="s">
        <v>70</v>
      </c>
    </row>
    <row r="347" spans="1:27" s="4" customFormat="1" x14ac:dyDescent="0.25">
      <c r="A347" s="9" t="s">
        <v>186</v>
      </c>
      <c r="B347" s="3" t="s">
        <v>656</v>
      </c>
      <c r="C347" s="5" t="s">
        <v>1624</v>
      </c>
      <c r="D347" s="8" t="s">
        <v>889</v>
      </c>
      <c r="E347" s="3" t="s">
        <v>1211</v>
      </c>
      <c r="F347" s="3" t="s">
        <v>8</v>
      </c>
      <c r="G347" s="3" t="s">
        <v>1212</v>
      </c>
      <c r="H347" s="3" t="s">
        <v>93</v>
      </c>
      <c r="I347" s="3"/>
      <c r="J347" s="3" t="s">
        <v>889</v>
      </c>
      <c r="K347" s="3" t="s">
        <v>1214</v>
      </c>
      <c r="L347" s="3" t="s">
        <v>8</v>
      </c>
      <c r="M347" s="3" t="s">
        <v>25</v>
      </c>
      <c r="N347" s="3" t="s">
        <v>47</v>
      </c>
      <c r="O347" s="3"/>
      <c r="P347" s="3" t="s">
        <v>890</v>
      </c>
      <c r="Q347" s="3" t="s">
        <v>1213</v>
      </c>
      <c r="R347" s="3" t="s">
        <v>8</v>
      </c>
      <c r="S347" s="3" t="s">
        <v>25</v>
      </c>
      <c r="T347" s="3" t="s">
        <v>44</v>
      </c>
      <c r="U347" s="3"/>
      <c r="V347" s="3" t="s">
        <v>132</v>
      </c>
      <c r="W347" s="3"/>
      <c r="X347" s="3"/>
      <c r="Y347" s="3"/>
      <c r="Z347" s="3"/>
      <c r="AA347" s="5"/>
    </row>
    <row r="348" spans="1:27" s="4" customFormat="1" x14ac:dyDescent="0.25">
      <c r="A348" s="9" t="s">
        <v>186</v>
      </c>
      <c r="B348" s="3" t="s">
        <v>657</v>
      </c>
      <c r="C348" s="5" t="s">
        <v>1625</v>
      </c>
      <c r="D348" s="8" t="s">
        <v>132</v>
      </c>
      <c r="E348" s="3" t="s">
        <v>1213</v>
      </c>
      <c r="F348" s="3" t="s">
        <v>8</v>
      </c>
      <c r="G348" s="3" t="s">
        <v>25</v>
      </c>
      <c r="H348" s="3" t="s">
        <v>44</v>
      </c>
      <c r="I348" s="3"/>
      <c r="J348" s="3" t="s">
        <v>132</v>
      </c>
      <c r="K348" s="3" t="s">
        <v>1211</v>
      </c>
      <c r="L348" s="3" t="s">
        <v>8</v>
      </c>
      <c r="M348" s="3" t="s">
        <v>1212</v>
      </c>
      <c r="N348" s="3" t="s">
        <v>93</v>
      </c>
      <c r="O348" s="3"/>
      <c r="P348" s="3" t="s">
        <v>889</v>
      </c>
      <c r="Q348" s="3" t="s">
        <v>1214</v>
      </c>
      <c r="R348" s="3" t="s">
        <v>8</v>
      </c>
      <c r="S348" s="3" t="s">
        <v>25</v>
      </c>
      <c r="T348" s="3" t="s">
        <v>47</v>
      </c>
      <c r="U348" s="3"/>
      <c r="V348" s="3" t="s">
        <v>890</v>
      </c>
      <c r="W348" s="3"/>
      <c r="X348" s="3"/>
      <c r="Y348" s="3"/>
      <c r="Z348" s="3"/>
      <c r="AA348" s="5"/>
    </row>
    <row r="349" spans="1:27" s="4" customFormat="1" x14ac:dyDescent="0.25">
      <c r="A349" s="9" t="s">
        <v>186</v>
      </c>
      <c r="B349" s="3" t="s">
        <v>658</v>
      </c>
      <c r="C349" s="5" t="s">
        <v>1626</v>
      </c>
      <c r="D349" s="8" t="s">
        <v>890</v>
      </c>
      <c r="E349" s="3" t="s">
        <v>1214</v>
      </c>
      <c r="F349" s="3" t="s">
        <v>8</v>
      </c>
      <c r="G349" s="3" t="s">
        <v>25</v>
      </c>
      <c r="H349" s="3" t="s">
        <v>47</v>
      </c>
      <c r="I349" s="3"/>
      <c r="J349" s="3" t="s">
        <v>890</v>
      </c>
      <c r="K349" s="3" t="s">
        <v>1213</v>
      </c>
      <c r="L349" s="3" t="s">
        <v>8</v>
      </c>
      <c r="M349" s="3" t="s">
        <v>25</v>
      </c>
      <c r="N349" s="3" t="s">
        <v>44</v>
      </c>
      <c r="O349" s="3"/>
      <c r="P349" s="3" t="s">
        <v>132</v>
      </c>
      <c r="Q349" s="3" t="s">
        <v>1211</v>
      </c>
      <c r="R349" s="3" t="s">
        <v>8</v>
      </c>
      <c r="S349" s="3" t="s">
        <v>1212</v>
      </c>
      <c r="T349" s="3" t="s">
        <v>93</v>
      </c>
      <c r="U349" s="3"/>
      <c r="V349" s="3" t="s">
        <v>889</v>
      </c>
      <c r="W349" s="3"/>
      <c r="X349" s="3"/>
      <c r="Y349" s="3"/>
      <c r="Z349" s="3"/>
      <c r="AA349" s="5"/>
    </row>
    <row r="350" spans="1:27" s="4" customFormat="1" x14ac:dyDescent="0.25">
      <c r="A350" s="9" t="s">
        <v>186</v>
      </c>
      <c r="B350" s="3" t="s">
        <v>659</v>
      </c>
      <c r="C350" s="5" t="s">
        <v>1627</v>
      </c>
      <c r="D350" s="8" t="s">
        <v>891</v>
      </c>
      <c r="E350" s="3" t="s">
        <v>1215</v>
      </c>
      <c r="F350" s="3" t="s">
        <v>5</v>
      </c>
      <c r="G350" s="3" t="s">
        <v>1216</v>
      </c>
      <c r="H350" s="3" t="s">
        <v>93</v>
      </c>
      <c r="I350" s="3"/>
      <c r="J350" s="3" t="s">
        <v>891</v>
      </c>
      <c r="K350" s="3" t="s">
        <v>1218</v>
      </c>
      <c r="L350" s="3" t="s">
        <v>5</v>
      </c>
      <c r="M350" s="3" t="s">
        <v>2001</v>
      </c>
      <c r="N350" s="3" t="s">
        <v>52</v>
      </c>
      <c r="O350" s="3"/>
      <c r="P350" s="3" t="s">
        <v>115</v>
      </c>
      <c r="Q350" s="3" t="s">
        <v>1217</v>
      </c>
      <c r="R350" s="3" t="s">
        <v>5</v>
      </c>
      <c r="S350" s="3" t="s">
        <v>6</v>
      </c>
      <c r="T350" s="3" t="s">
        <v>36</v>
      </c>
      <c r="U350" s="3" t="s">
        <v>1674</v>
      </c>
      <c r="V350" s="3" t="s">
        <v>96</v>
      </c>
      <c r="W350" s="3"/>
      <c r="X350" s="3"/>
      <c r="Y350" s="3"/>
      <c r="Z350" s="3"/>
      <c r="AA350" s="5"/>
    </row>
    <row r="351" spans="1:27" s="4" customFormat="1" x14ac:dyDescent="0.25">
      <c r="A351" s="9" t="s">
        <v>186</v>
      </c>
      <c r="B351" s="3" t="s">
        <v>660</v>
      </c>
      <c r="C351" s="5" t="s">
        <v>1628</v>
      </c>
      <c r="D351" s="8" t="s">
        <v>96</v>
      </c>
      <c r="E351" s="3" t="s">
        <v>1217</v>
      </c>
      <c r="F351" s="3" t="s">
        <v>5</v>
      </c>
      <c r="G351" s="3" t="s">
        <v>6</v>
      </c>
      <c r="H351" s="3" t="s">
        <v>36</v>
      </c>
      <c r="I351" s="3" t="s">
        <v>1674</v>
      </c>
      <c r="J351" s="3" t="s">
        <v>96</v>
      </c>
      <c r="K351" s="3" t="s">
        <v>1215</v>
      </c>
      <c r="L351" s="3" t="s">
        <v>5</v>
      </c>
      <c r="M351" s="3" t="s">
        <v>1216</v>
      </c>
      <c r="N351" s="3" t="s">
        <v>93</v>
      </c>
      <c r="O351" s="3"/>
      <c r="P351" s="3" t="s">
        <v>891</v>
      </c>
      <c r="Q351" s="3" t="s">
        <v>1218</v>
      </c>
      <c r="R351" s="3" t="s">
        <v>5</v>
      </c>
      <c r="S351" s="3" t="s">
        <v>2001</v>
      </c>
      <c r="T351" s="3" t="s">
        <v>52</v>
      </c>
      <c r="U351" s="3"/>
      <c r="V351" s="3" t="s">
        <v>115</v>
      </c>
      <c r="W351" s="3"/>
      <c r="X351" s="3"/>
      <c r="Y351" s="3"/>
      <c r="Z351" s="3"/>
      <c r="AA351" s="5"/>
    </row>
    <row r="352" spans="1:27" s="4" customFormat="1" x14ac:dyDescent="0.25">
      <c r="A352" s="9" t="s">
        <v>186</v>
      </c>
      <c r="B352" s="3" t="s">
        <v>661</v>
      </c>
      <c r="C352" s="5" t="s">
        <v>1629</v>
      </c>
      <c r="D352" s="8" t="s">
        <v>115</v>
      </c>
      <c r="E352" s="3" t="s">
        <v>1218</v>
      </c>
      <c r="F352" s="3" t="s">
        <v>5</v>
      </c>
      <c r="G352" s="3" t="s">
        <v>2001</v>
      </c>
      <c r="H352" s="3" t="s">
        <v>52</v>
      </c>
      <c r="I352" s="3"/>
      <c r="J352" s="3" t="s">
        <v>115</v>
      </c>
      <c r="K352" s="3" t="s">
        <v>1217</v>
      </c>
      <c r="L352" s="3" t="s">
        <v>5</v>
      </c>
      <c r="M352" s="3" t="s">
        <v>6</v>
      </c>
      <c r="N352" s="3" t="s">
        <v>36</v>
      </c>
      <c r="O352" s="3" t="s">
        <v>1674</v>
      </c>
      <c r="P352" s="3" t="s">
        <v>96</v>
      </c>
      <c r="Q352" s="3" t="s">
        <v>1215</v>
      </c>
      <c r="R352" s="3" t="s">
        <v>5</v>
      </c>
      <c r="S352" s="3" t="s">
        <v>1216</v>
      </c>
      <c r="T352" s="3" t="s">
        <v>93</v>
      </c>
      <c r="U352" s="3"/>
      <c r="V352" s="3" t="s">
        <v>891</v>
      </c>
      <c r="W352" s="3"/>
      <c r="X352" s="3"/>
      <c r="Y352" s="3"/>
      <c r="Z352" s="3"/>
      <c r="AA352" s="5"/>
    </row>
    <row r="353" spans="1:27" s="4" customFormat="1" x14ac:dyDescent="0.25">
      <c r="A353" s="9" t="s">
        <v>1264</v>
      </c>
      <c r="B353" s="3" t="s">
        <v>662</v>
      </c>
      <c r="C353" s="5" t="s">
        <v>1630</v>
      </c>
      <c r="D353" s="8" t="s">
        <v>892</v>
      </c>
      <c r="E353" s="3" t="s">
        <v>1219</v>
      </c>
      <c r="F353" s="3" t="s">
        <v>3</v>
      </c>
      <c r="G353" s="3" t="s">
        <v>14</v>
      </c>
      <c r="H353" s="3" t="s">
        <v>44</v>
      </c>
      <c r="I353" s="3"/>
      <c r="J353" s="3" t="s">
        <v>892</v>
      </c>
      <c r="K353" s="3" t="s">
        <v>1221</v>
      </c>
      <c r="L353" s="3" t="s">
        <v>3</v>
      </c>
      <c r="M353" s="3" t="s">
        <v>14</v>
      </c>
      <c r="N353" s="3" t="s">
        <v>46</v>
      </c>
      <c r="O353" s="3"/>
      <c r="P353" s="3" t="s">
        <v>894</v>
      </c>
      <c r="Q353" s="3" t="s">
        <v>1220</v>
      </c>
      <c r="R353" s="3" t="s">
        <v>3</v>
      </c>
      <c r="S353" s="3" t="s">
        <v>14</v>
      </c>
      <c r="T353" s="3" t="s">
        <v>32</v>
      </c>
      <c r="U353" s="3" t="s">
        <v>1257</v>
      </c>
      <c r="V353" s="3" t="s">
        <v>893</v>
      </c>
      <c r="W353" s="3" t="s">
        <v>2089</v>
      </c>
      <c r="X353" s="3" t="s">
        <v>3</v>
      </c>
      <c r="Y353" s="3" t="s">
        <v>193</v>
      </c>
      <c r="Z353" s="3" t="s">
        <v>2059</v>
      </c>
      <c r="AA353" s="5" t="s">
        <v>70</v>
      </c>
    </row>
    <row r="354" spans="1:27" s="4" customFormat="1" x14ac:dyDescent="0.25">
      <c r="A354" s="9" t="s">
        <v>1264</v>
      </c>
      <c r="B354" s="3" t="s">
        <v>663</v>
      </c>
      <c r="C354" s="5" t="s">
        <v>1631</v>
      </c>
      <c r="D354" s="8" t="s">
        <v>893</v>
      </c>
      <c r="E354" s="3" t="s">
        <v>1220</v>
      </c>
      <c r="F354" s="3" t="s">
        <v>3</v>
      </c>
      <c r="G354" s="3" t="s">
        <v>14</v>
      </c>
      <c r="H354" s="3" t="s">
        <v>32</v>
      </c>
      <c r="I354" s="3" t="s">
        <v>1257</v>
      </c>
      <c r="J354" s="3" t="s">
        <v>893</v>
      </c>
      <c r="K354" s="3" t="s">
        <v>1219</v>
      </c>
      <c r="L354" s="3" t="s">
        <v>3</v>
      </c>
      <c r="M354" s="3" t="s">
        <v>14</v>
      </c>
      <c r="N354" s="3" t="s">
        <v>44</v>
      </c>
      <c r="O354" s="3"/>
      <c r="P354" s="3" t="s">
        <v>892</v>
      </c>
      <c r="Q354" s="3" t="s">
        <v>1221</v>
      </c>
      <c r="R354" s="3" t="s">
        <v>3</v>
      </c>
      <c r="S354" s="3" t="s">
        <v>14</v>
      </c>
      <c r="T354" s="3" t="s">
        <v>46</v>
      </c>
      <c r="U354" s="3"/>
      <c r="V354" s="3" t="s">
        <v>894</v>
      </c>
      <c r="W354" s="3" t="s">
        <v>2089</v>
      </c>
      <c r="X354" s="3" t="s">
        <v>3</v>
      </c>
      <c r="Y354" s="3" t="s">
        <v>193</v>
      </c>
      <c r="Z354" s="3" t="s">
        <v>2059</v>
      </c>
      <c r="AA354" s="5" t="s">
        <v>70</v>
      </c>
    </row>
    <row r="355" spans="1:27" s="4" customFormat="1" x14ac:dyDescent="0.25">
      <c r="A355" s="9" t="s">
        <v>1264</v>
      </c>
      <c r="B355" s="3" t="s">
        <v>664</v>
      </c>
      <c r="C355" s="5" t="s">
        <v>1632</v>
      </c>
      <c r="D355" s="8" t="s">
        <v>894</v>
      </c>
      <c r="E355" s="3" t="s">
        <v>1221</v>
      </c>
      <c r="F355" s="3" t="s">
        <v>3</v>
      </c>
      <c r="G355" s="3" t="s">
        <v>14</v>
      </c>
      <c r="H355" s="3" t="s">
        <v>46</v>
      </c>
      <c r="I355" s="3"/>
      <c r="J355" s="3" t="s">
        <v>894</v>
      </c>
      <c r="K355" s="3" t="s">
        <v>1220</v>
      </c>
      <c r="L355" s="3" t="s">
        <v>3</v>
      </c>
      <c r="M355" s="3" t="s">
        <v>14</v>
      </c>
      <c r="N355" s="3" t="s">
        <v>32</v>
      </c>
      <c r="O355" s="3" t="s">
        <v>1257</v>
      </c>
      <c r="P355" s="3" t="s">
        <v>893</v>
      </c>
      <c r="Q355" s="3" t="s">
        <v>1219</v>
      </c>
      <c r="R355" s="3" t="s">
        <v>3</v>
      </c>
      <c r="S355" s="3" t="s">
        <v>14</v>
      </c>
      <c r="T355" s="3" t="s">
        <v>44</v>
      </c>
      <c r="U355" s="3"/>
      <c r="V355" s="3" t="s">
        <v>892</v>
      </c>
      <c r="W355" s="3" t="s">
        <v>2089</v>
      </c>
      <c r="X355" s="3" t="s">
        <v>3</v>
      </c>
      <c r="Y355" s="3" t="s">
        <v>193</v>
      </c>
      <c r="Z355" s="3" t="s">
        <v>2059</v>
      </c>
      <c r="AA355" s="5" t="s">
        <v>70</v>
      </c>
    </row>
    <row r="356" spans="1:27" s="4" customFormat="1" x14ac:dyDescent="0.25">
      <c r="A356" s="9" t="s">
        <v>29</v>
      </c>
      <c r="B356" s="3" t="s">
        <v>665</v>
      </c>
      <c r="C356" s="5" t="s">
        <v>1633</v>
      </c>
      <c r="D356" s="8" t="s">
        <v>1267</v>
      </c>
      <c r="E356" s="3" t="s">
        <v>1222</v>
      </c>
      <c r="F356" s="3" t="s">
        <v>3</v>
      </c>
      <c r="G356" s="3" t="s">
        <v>4</v>
      </c>
      <c r="H356" s="3" t="s">
        <v>30</v>
      </c>
      <c r="I356" s="3"/>
      <c r="J356" s="3" t="s">
        <v>1267</v>
      </c>
      <c r="K356" s="3" t="s">
        <v>1224</v>
      </c>
      <c r="L356" s="3" t="s">
        <v>3</v>
      </c>
      <c r="M356" s="3" t="s">
        <v>4</v>
      </c>
      <c r="N356" s="3" t="s">
        <v>34</v>
      </c>
      <c r="O356" s="3"/>
      <c r="P356" s="3" t="s">
        <v>1261</v>
      </c>
      <c r="Q356" s="3" t="s">
        <v>1223</v>
      </c>
      <c r="R356" s="3" t="s">
        <v>3</v>
      </c>
      <c r="S356" s="3" t="s">
        <v>4</v>
      </c>
      <c r="T356" s="3" t="s">
        <v>44</v>
      </c>
      <c r="U356" s="3"/>
      <c r="V356" s="3" t="s">
        <v>831</v>
      </c>
      <c r="W356" s="3" t="s">
        <v>2089</v>
      </c>
      <c r="X356" s="3" t="s">
        <v>3</v>
      </c>
      <c r="Y356" s="3" t="s">
        <v>4</v>
      </c>
      <c r="Z356" s="3" t="s">
        <v>45</v>
      </c>
      <c r="AA356" s="5" t="s">
        <v>1268</v>
      </c>
    </row>
    <row r="357" spans="1:27" s="4" customFormat="1" x14ac:dyDescent="0.25">
      <c r="A357" s="9" t="s">
        <v>29</v>
      </c>
      <c r="B357" s="3" t="s">
        <v>666</v>
      </c>
      <c r="C357" s="5" t="s">
        <v>1634</v>
      </c>
      <c r="D357" s="8" t="s">
        <v>831</v>
      </c>
      <c r="E357" s="3" t="s">
        <v>1223</v>
      </c>
      <c r="F357" s="3" t="s">
        <v>3</v>
      </c>
      <c r="G357" s="3" t="s">
        <v>4</v>
      </c>
      <c r="H357" s="3" t="s">
        <v>44</v>
      </c>
      <c r="I357" s="3"/>
      <c r="J357" s="3" t="s">
        <v>831</v>
      </c>
      <c r="K357" s="3" t="s">
        <v>1222</v>
      </c>
      <c r="L357" s="3" t="s">
        <v>3</v>
      </c>
      <c r="M357" s="3" t="s">
        <v>4</v>
      </c>
      <c r="N357" s="3" t="s">
        <v>30</v>
      </c>
      <c r="O357" s="3"/>
      <c r="P357" s="3" t="s">
        <v>1267</v>
      </c>
      <c r="Q357" s="3" t="s">
        <v>1224</v>
      </c>
      <c r="R357" s="3" t="s">
        <v>3</v>
      </c>
      <c r="S357" s="3" t="s">
        <v>4</v>
      </c>
      <c r="T357" s="3" t="s">
        <v>34</v>
      </c>
      <c r="U357" s="3"/>
      <c r="V357" s="3" t="s">
        <v>1261</v>
      </c>
      <c r="W357" s="3" t="s">
        <v>2089</v>
      </c>
      <c r="X357" s="3" t="s">
        <v>3</v>
      </c>
      <c r="Y357" s="3" t="s">
        <v>4</v>
      </c>
      <c r="Z357" s="3" t="s">
        <v>45</v>
      </c>
      <c r="AA357" s="5" t="s">
        <v>1268</v>
      </c>
    </row>
    <row r="358" spans="1:27" s="4" customFormat="1" x14ac:dyDescent="0.25">
      <c r="A358" s="9" t="s">
        <v>29</v>
      </c>
      <c r="B358" s="3" t="s">
        <v>667</v>
      </c>
      <c r="C358" s="5" t="s">
        <v>1635</v>
      </c>
      <c r="D358" s="8" t="s">
        <v>1261</v>
      </c>
      <c r="E358" s="3" t="s">
        <v>1224</v>
      </c>
      <c r="F358" s="3" t="s">
        <v>3</v>
      </c>
      <c r="G358" s="3" t="s">
        <v>4</v>
      </c>
      <c r="H358" s="3" t="s">
        <v>34</v>
      </c>
      <c r="I358" s="3"/>
      <c r="J358" s="3" t="s">
        <v>1261</v>
      </c>
      <c r="K358" s="3" t="s">
        <v>1223</v>
      </c>
      <c r="L358" s="3" t="s">
        <v>3</v>
      </c>
      <c r="M358" s="3" t="s">
        <v>4</v>
      </c>
      <c r="N358" s="3" t="s">
        <v>44</v>
      </c>
      <c r="O358" s="3"/>
      <c r="P358" s="3" t="s">
        <v>831</v>
      </c>
      <c r="Q358" s="3" t="s">
        <v>1222</v>
      </c>
      <c r="R358" s="3" t="s">
        <v>3</v>
      </c>
      <c r="S358" s="3" t="s">
        <v>4</v>
      </c>
      <c r="T358" s="3" t="s">
        <v>30</v>
      </c>
      <c r="U358" s="3"/>
      <c r="V358" s="3" t="s">
        <v>1267</v>
      </c>
      <c r="W358" s="3" t="s">
        <v>2089</v>
      </c>
      <c r="X358" s="3" t="s">
        <v>3</v>
      </c>
      <c r="Y358" s="3" t="s">
        <v>4</v>
      </c>
      <c r="Z358" s="3" t="s">
        <v>45</v>
      </c>
      <c r="AA358" s="5" t="s">
        <v>1268</v>
      </c>
    </row>
    <row r="359" spans="1:27" s="4" customFormat="1" x14ac:dyDescent="0.25">
      <c r="A359" s="9" t="s">
        <v>1264</v>
      </c>
      <c r="B359" s="3" t="s">
        <v>668</v>
      </c>
      <c r="C359" s="5" t="s">
        <v>1636</v>
      </c>
      <c r="D359" s="8" t="s">
        <v>895</v>
      </c>
      <c r="E359" s="3" t="s">
        <v>1225</v>
      </c>
      <c r="F359" s="3" t="s">
        <v>3</v>
      </c>
      <c r="G359" s="3" t="s">
        <v>2077</v>
      </c>
      <c r="H359" s="3" t="s">
        <v>33</v>
      </c>
      <c r="I359" s="3" t="s">
        <v>1258</v>
      </c>
      <c r="J359" s="3" t="s">
        <v>895</v>
      </c>
      <c r="K359" s="3" t="s">
        <v>1227</v>
      </c>
      <c r="L359" s="3" t="s">
        <v>3</v>
      </c>
      <c r="M359" s="3" t="s">
        <v>11</v>
      </c>
      <c r="N359" s="3" t="s">
        <v>47</v>
      </c>
      <c r="O359" s="3"/>
      <c r="P359" s="3" t="s">
        <v>862</v>
      </c>
      <c r="Q359" s="3" t="s">
        <v>1226</v>
      </c>
      <c r="R359" s="3" t="s">
        <v>3</v>
      </c>
      <c r="S359" s="3" t="s">
        <v>11</v>
      </c>
      <c r="T359" s="3" t="s">
        <v>49</v>
      </c>
      <c r="U359" s="3"/>
      <c r="V359" s="3" t="s">
        <v>896</v>
      </c>
      <c r="W359" s="3" t="s">
        <v>2089</v>
      </c>
      <c r="X359" s="3" t="s">
        <v>3</v>
      </c>
      <c r="Y359" s="3" t="s">
        <v>2102</v>
      </c>
      <c r="Z359" s="3" t="s">
        <v>2103</v>
      </c>
      <c r="AA359" s="5" t="s">
        <v>70</v>
      </c>
    </row>
    <row r="360" spans="1:27" s="4" customFormat="1" x14ac:dyDescent="0.25">
      <c r="A360" s="9" t="s">
        <v>1264</v>
      </c>
      <c r="B360" s="3" t="s">
        <v>669</v>
      </c>
      <c r="C360" s="5" t="s">
        <v>1637</v>
      </c>
      <c r="D360" s="8" t="s">
        <v>896</v>
      </c>
      <c r="E360" s="3" t="s">
        <v>1226</v>
      </c>
      <c r="F360" s="3" t="s">
        <v>3</v>
      </c>
      <c r="G360" s="3" t="s">
        <v>11</v>
      </c>
      <c r="H360" s="3" t="s">
        <v>49</v>
      </c>
      <c r="I360" s="3"/>
      <c r="J360" s="3" t="s">
        <v>896</v>
      </c>
      <c r="K360" s="3" t="s">
        <v>1225</v>
      </c>
      <c r="L360" s="3" t="s">
        <v>3</v>
      </c>
      <c r="M360" s="3" t="s">
        <v>2077</v>
      </c>
      <c r="N360" s="3" t="s">
        <v>33</v>
      </c>
      <c r="O360" s="3" t="s">
        <v>1258</v>
      </c>
      <c r="P360" s="3" t="s">
        <v>895</v>
      </c>
      <c r="Q360" s="3" t="s">
        <v>1227</v>
      </c>
      <c r="R360" s="3" t="s">
        <v>3</v>
      </c>
      <c r="S360" s="3" t="s">
        <v>11</v>
      </c>
      <c r="T360" s="3" t="s">
        <v>47</v>
      </c>
      <c r="U360" s="3"/>
      <c r="V360" s="3" t="s">
        <v>862</v>
      </c>
      <c r="W360" s="3" t="s">
        <v>2089</v>
      </c>
      <c r="X360" s="3" t="s">
        <v>3</v>
      </c>
      <c r="Y360" s="3" t="s">
        <v>2102</v>
      </c>
      <c r="Z360" s="3" t="s">
        <v>2103</v>
      </c>
      <c r="AA360" s="5" t="s">
        <v>70</v>
      </c>
    </row>
    <row r="361" spans="1:27" s="4" customFormat="1" x14ac:dyDescent="0.25">
      <c r="A361" s="9" t="s">
        <v>1264</v>
      </c>
      <c r="B361" s="3" t="s">
        <v>670</v>
      </c>
      <c r="C361" s="5" t="s">
        <v>1638</v>
      </c>
      <c r="D361" s="8" t="s">
        <v>862</v>
      </c>
      <c r="E361" s="3" t="s">
        <v>1227</v>
      </c>
      <c r="F361" s="3" t="s">
        <v>3</v>
      </c>
      <c r="G361" s="3" t="s">
        <v>11</v>
      </c>
      <c r="H361" s="3" t="s">
        <v>47</v>
      </c>
      <c r="I361" s="3"/>
      <c r="J361" s="3" t="s">
        <v>862</v>
      </c>
      <c r="K361" s="3" t="s">
        <v>1226</v>
      </c>
      <c r="L361" s="3" t="s">
        <v>3</v>
      </c>
      <c r="M361" s="3" t="s">
        <v>11</v>
      </c>
      <c r="N361" s="3" t="s">
        <v>49</v>
      </c>
      <c r="O361" s="3"/>
      <c r="P361" s="3" t="s">
        <v>896</v>
      </c>
      <c r="Q361" s="3" t="s">
        <v>1225</v>
      </c>
      <c r="R361" s="3" t="s">
        <v>3</v>
      </c>
      <c r="S361" s="3" t="s">
        <v>2077</v>
      </c>
      <c r="T361" s="3" t="s">
        <v>33</v>
      </c>
      <c r="U361" s="3" t="s">
        <v>1258</v>
      </c>
      <c r="V361" s="3" t="s">
        <v>895</v>
      </c>
      <c r="W361" s="3" t="s">
        <v>2089</v>
      </c>
      <c r="X361" s="3" t="s">
        <v>3</v>
      </c>
      <c r="Y361" s="3" t="s">
        <v>2102</v>
      </c>
      <c r="Z361" s="3" t="s">
        <v>2103</v>
      </c>
      <c r="AA361" s="5" t="s">
        <v>70</v>
      </c>
    </row>
    <row r="362" spans="1:27" s="4" customFormat="1" x14ac:dyDescent="0.25">
      <c r="A362" s="9" t="s">
        <v>186</v>
      </c>
      <c r="B362" s="3" t="s">
        <v>671</v>
      </c>
      <c r="C362" s="5" t="s">
        <v>1639</v>
      </c>
      <c r="D362" s="8" t="s">
        <v>215</v>
      </c>
      <c r="E362" s="3" t="s">
        <v>232</v>
      </c>
      <c r="F362" s="3" t="s">
        <v>8</v>
      </c>
      <c r="G362" s="3" t="s">
        <v>22</v>
      </c>
      <c r="H362" s="3" t="s">
        <v>35</v>
      </c>
      <c r="I362" s="3" t="s">
        <v>32</v>
      </c>
      <c r="J362" s="3" t="s">
        <v>215</v>
      </c>
      <c r="K362" s="3" t="s">
        <v>234</v>
      </c>
      <c r="L362" s="3" t="s">
        <v>8</v>
      </c>
      <c r="M362" s="3" t="s">
        <v>22</v>
      </c>
      <c r="N362" s="3" t="s">
        <v>44</v>
      </c>
      <c r="O362" s="3"/>
      <c r="P362" s="3" t="s">
        <v>1657</v>
      </c>
      <c r="Q362" s="3" t="s">
        <v>233</v>
      </c>
      <c r="R362" s="3" t="s">
        <v>8</v>
      </c>
      <c r="S362" s="3" t="s">
        <v>22</v>
      </c>
      <c r="T362" s="3" t="s">
        <v>33</v>
      </c>
      <c r="U362" s="3"/>
      <c r="V362" s="3" t="s">
        <v>235</v>
      </c>
      <c r="W362" s="3"/>
      <c r="X362" s="3"/>
      <c r="Y362" s="3"/>
      <c r="Z362" s="3"/>
      <c r="AA362" s="5"/>
    </row>
    <row r="363" spans="1:27" s="4" customFormat="1" x14ac:dyDescent="0.25">
      <c r="A363" s="9" t="s">
        <v>186</v>
      </c>
      <c r="B363" s="3" t="s">
        <v>672</v>
      </c>
      <c r="C363" s="5" t="s">
        <v>1640</v>
      </c>
      <c r="D363" s="8" t="s">
        <v>235</v>
      </c>
      <c r="E363" s="3" t="s">
        <v>233</v>
      </c>
      <c r="F363" s="3" t="s">
        <v>8</v>
      </c>
      <c r="G363" s="3" t="s">
        <v>22</v>
      </c>
      <c r="H363" s="3" t="s">
        <v>33</v>
      </c>
      <c r="I363" s="3"/>
      <c r="J363" s="3" t="s">
        <v>235</v>
      </c>
      <c r="K363" s="3" t="s">
        <v>232</v>
      </c>
      <c r="L363" s="3" t="s">
        <v>8</v>
      </c>
      <c r="M363" s="3" t="s">
        <v>22</v>
      </c>
      <c r="N363" s="3" t="s">
        <v>35</v>
      </c>
      <c r="O363" s="3" t="s">
        <v>32</v>
      </c>
      <c r="P363" s="3" t="s">
        <v>215</v>
      </c>
      <c r="Q363" s="3" t="s">
        <v>234</v>
      </c>
      <c r="R363" s="3" t="s">
        <v>8</v>
      </c>
      <c r="S363" s="3" t="s">
        <v>22</v>
      </c>
      <c r="T363" s="3" t="s">
        <v>44</v>
      </c>
      <c r="U363" s="3"/>
      <c r="V363" s="3" t="s">
        <v>1657</v>
      </c>
      <c r="W363" s="3"/>
      <c r="X363" s="3"/>
      <c r="Y363" s="3"/>
      <c r="Z363" s="3"/>
      <c r="AA363" s="5"/>
    </row>
    <row r="364" spans="1:27" s="4" customFormat="1" x14ac:dyDescent="0.25">
      <c r="A364" s="9" t="s">
        <v>186</v>
      </c>
      <c r="B364" s="3" t="s">
        <v>673</v>
      </c>
      <c r="C364" s="5" t="s">
        <v>1641</v>
      </c>
      <c r="D364" s="8" t="s">
        <v>1657</v>
      </c>
      <c r="E364" s="3" t="s">
        <v>234</v>
      </c>
      <c r="F364" s="3" t="s">
        <v>8</v>
      </c>
      <c r="G364" s="3" t="s">
        <v>22</v>
      </c>
      <c r="H364" s="3" t="s">
        <v>44</v>
      </c>
      <c r="I364" s="3"/>
      <c r="J364" s="3" t="s">
        <v>1657</v>
      </c>
      <c r="K364" s="3" t="s">
        <v>233</v>
      </c>
      <c r="L364" s="3" t="s">
        <v>8</v>
      </c>
      <c r="M364" s="3" t="s">
        <v>22</v>
      </c>
      <c r="N364" s="3" t="s">
        <v>33</v>
      </c>
      <c r="O364" s="3"/>
      <c r="P364" s="3" t="s">
        <v>235</v>
      </c>
      <c r="Q364" s="3" t="s">
        <v>232</v>
      </c>
      <c r="R364" s="3" t="s">
        <v>8</v>
      </c>
      <c r="S364" s="3" t="s">
        <v>22</v>
      </c>
      <c r="T364" s="3" t="s">
        <v>35</v>
      </c>
      <c r="U364" s="3" t="s">
        <v>32</v>
      </c>
      <c r="V364" s="3" t="s">
        <v>215</v>
      </c>
      <c r="W364" s="3"/>
      <c r="X364" s="3"/>
      <c r="Y364" s="3"/>
      <c r="Z364" s="3"/>
      <c r="AA364" s="5"/>
    </row>
    <row r="365" spans="1:27" s="4" customFormat="1" x14ac:dyDescent="0.25">
      <c r="A365" s="9" t="s">
        <v>1264</v>
      </c>
      <c r="B365" s="3" t="s">
        <v>674</v>
      </c>
      <c r="C365" s="5" t="s">
        <v>1642</v>
      </c>
      <c r="D365" s="8" t="s">
        <v>131</v>
      </c>
      <c r="E365" s="3" t="s">
        <v>1228</v>
      </c>
      <c r="F365" s="3" t="s">
        <v>8</v>
      </c>
      <c r="G365" s="3" t="s">
        <v>25</v>
      </c>
      <c r="H365" s="3" t="s">
        <v>46</v>
      </c>
      <c r="I365" s="3"/>
      <c r="J365" s="3" t="s">
        <v>131</v>
      </c>
      <c r="K365" s="3" t="s">
        <v>1230</v>
      </c>
      <c r="L365" s="3" t="s">
        <v>8</v>
      </c>
      <c r="M365" s="3" t="s">
        <v>25</v>
      </c>
      <c r="N365" s="3" t="s">
        <v>47</v>
      </c>
      <c r="O365" s="3"/>
      <c r="P365" s="3" t="s">
        <v>897</v>
      </c>
      <c r="Q365" s="3" t="s">
        <v>1229</v>
      </c>
      <c r="R365" s="3" t="s">
        <v>8</v>
      </c>
      <c r="S365" s="3" t="s">
        <v>25</v>
      </c>
      <c r="T365" s="3" t="s">
        <v>44</v>
      </c>
      <c r="U365" s="3"/>
      <c r="V365" s="3" t="s">
        <v>132</v>
      </c>
      <c r="W365" s="3" t="s">
        <v>2089</v>
      </c>
      <c r="X365" s="3" t="s">
        <v>8</v>
      </c>
      <c r="Y365" s="3" t="s">
        <v>2098</v>
      </c>
      <c r="Z365" s="3" t="s">
        <v>2097</v>
      </c>
      <c r="AA365" s="5" t="s">
        <v>70</v>
      </c>
    </row>
    <row r="366" spans="1:27" s="4" customFormat="1" x14ac:dyDescent="0.25">
      <c r="A366" s="9" t="s">
        <v>1264</v>
      </c>
      <c r="B366" s="3" t="s">
        <v>675</v>
      </c>
      <c r="C366" s="5" t="s">
        <v>1643</v>
      </c>
      <c r="D366" s="8" t="s">
        <v>132</v>
      </c>
      <c r="E366" s="3" t="s">
        <v>1229</v>
      </c>
      <c r="F366" s="3" t="s">
        <v>8</v>
      </c>
      <c r="G366" s="3" t="s">
        <v>25</v>
      </c>
      <c r="H366" s="3" t="s">
        <v>44</v>
      </c>
      <c r="I366" s="3"/>
      <c r="J366" s="3" t="s">
        <v>132</v>
      </c>
      <c r="K366" s="3" t="s">
        <v>1228</v>
      </c>
      <c r="L366" s="3" t="s">
        <v>8</v>
      </c>
      <c r="M366" s="3" t="s">
        <v>25</v>
      </c>
      <c r="N366" s="3" t="s">
        <v>46</v>
      </c>
      <c r="O366" s="3"/>
      <c r="P366" s="3" t="s">
        <v>131</v>
      </c>
      <c r="Q366" s="3" t="s">
        <v>1230</v>
      </c>
      <c r="R366" s="3" t="s">
        <v>8</v>
      </c>
      <c r="S366" s="3" t="s">
        <v>25</v>
      </c>
      <c r="T366" s="3" t="s">
        <v>47</v>
      </c>
      <c r="U366" s="3"/>
      <c r="V366" s="3" t="s">
        <v>897</v>
      </c>
      <c r="W366" s="3" t="s">
        <v>2089</v>
      </c>
      <c r="X366" s="3" t="s">
        <v>8</v>
      </c>
      <c r="Y366" s="3" t="s">
        <v>2098</v>
      </c>
      <c r="Z366" s="3" t="s">
        <v>2097</v>
      </c>
      <c r="AA366" s="5" t="s">
        <v>70</v>
      </c>
    </row>
    <row r="367" spans="1:27" s="4" customFormat="1" x14ac:dyDescent="0.25">
      <c r="A367" s="9" t="s">
        <v>1264</v>
      </c>
      <c r="B367" s="3" t="s">
        <v>676</v>
      </c>
      <c r="C367" s="5" t="s">
        <v>1644</v>
      </c>
      <c r="D367" s="8" t="s">
        <v>897</v>
      </c>
      <c r="E367" s="3" t="s">
        <v>1230</v>
      </c>
      <c r="F367" s="3" t="s">
        <v>8</v>
      </c>
      <c r="G367" s="3" t="s">
        <v>25</v>
      </c>
      <c r="H367" s="3" t="s">
        <v>47</v>
      </c>
      <c r="I367" s="3"/>
      <c r="J367" s="3" t="s">
        <v>897</v>
      </c>
      <c r="K367" s="3" t="s">
        <v>1229</v>
      </c>
      <c r="L367" s="3" t="s">
        <v>8</v>
      </c>
      <c r="M367" s="3" t="s">
        <v>25</v>
      </c>
      <c r="N367" s="3" t="s">
        <v>44</v>
      </c>
      <c r="O367" s="3"/>
      <c r="P367" s="3" t="s">
        <v>132</v>
      </c>
      <c r="Q367" s="3" t="s">
        <v>1228</v>
      </c>
      <c r="R367" s="3" t="s">
        <v>8</v>
      </c>
      <c r="S367" s="3" t="s">
        <v>25</v>
      </c>
      <c r="T367" s="3" t="s">
        <v>46</v>
      </c>
      <c r="U367" s="3"/>
      <c r="V367" s="3" t="s">
        <v>131</v>
      </c>
      <c r="W367" s="3" t="s">
        <v>2089</v>
      </c>
      <c r="X367" s="3" t="s">
        <v>8</v>
      </c>
      <c r="Y367" s="3" t="s">
        <v>2098</v>
      </c>
      <c r="Z367" s="3" t="s">
        <v>2097</v>
      </c>
      <c r="AA367" s="5" t="s">
        <v>70</v>
      </c>
    </row>
    <row r="368" spans="1:27" s="4" customFormat="1" x14ac:dyDescent="0.25">
      <c r="A368" s="9" t="s">
        <v>186</v>
      </c>
      <c r="B368" s="3" t="s">
        <v>677</v>
      </c>
      <c r="C368" s="5" t="s">
        <v>1324</v>
      </c>
      <c r="D368" s="8" t="s">
        <v>898</v>
      </c>
      <c r="E368" s="3" t="s">
        <v>1231</v>
      </c>
      <c r="F368" s="3" t="s">
        <v>8</v>
      </c>
      <c r="G368" s="3" t="s">
        <v>20</v>
      </c>
      <c r="H368" s="3" t="s">
        <v>145</v>
      </c>
      <c r="I368" s="3" t="s">
        <v>31</v>
      </c>
      <c r="J368" s="3" t="s">
        <v>898</v>
      </c>
      <c r="K368" s="3" t="s">
        <v>1233</v>
      </c>
      <c r="L368" s="3" t="s">
        <v>8</v>
      </c>
      <c r="M368" s="3" t="s">
        <v>1234</v>
      </c>
      <c r="N368" s="3" t="s">
        <v>47</v>
      </c>
      <c r="O368" s="3"/>
      <c r="P368" s="3" t="s">
        <v>70</v>
      </c>
      <c r="Q368" s="3" t="s">
        <v>1232</v>
      </c>
      <c r="R368" s="3" t="s">
        <v>8</v>
      </c>
      <c r="S368" s="3" t="s">
        <v>20</v>
      </c>
      <c r="T368" s="3" t="s">
        <v>38</v>
      </c>
      <c r="U368" s="3"/>
      <c r="V368" s="3" t="s">
        <v>97</v>
      </c>
      <c r="W368" s="3"/>
      <c r="X368" s="3"/>
      <c r="Y368" s="3"/>
      <c r="Z368" s="3"/>
      <c r="AA368" s="5"/>
    </row>
    <row r="369" spans="1:27" s="4" customFormat="1" x14ac:dyDescent="0.25">
      <c r="A369" s="9" t="s">
        <v>186</v>
      </c>
      <c r="B369" s="3" t="s">
        <v>678</v>
      </c>
      <c r="C369" s="5" t="s">
        <v>1325</v>
      </c>
      <c r="D369" s="8" t="s">
        <v>97</v>
      </c>
      <c r="E369" s="3" t="s">
        <v>1232</v>
      </c>
      <c r="F369" s="3" t="s">
        <v>8</v>
      </c>
      <c r="G369" s="3" t="s">
        <v>20</v>
      </c>
      <c r="H369" s="3" t="s">
        <v>38</v>
      </c>
      <c r="I369" s="3"/>
      <c r="J369" s="3" t="s">
        <v>97</v>
      </c>
      <c r="K369" s="3" t="s">
        <v>1231</v>
      </c>
      <c r="L369" s="3" t="s">
        <v>8</v>
      </c>
      <c r="M369" s="3" t="s">
        <v>20</v>
      </c>
      <c r="N369" s="3" t="s">
        <v>145</v>
      </c>
      <c r="O369" s="3" t="s">
        <v>31</v>
      </c>
      <c r="P369" s="3" t="s">
        <v>898</v>
      </c>
      <c r="Q369" s="3" t="s">
        <v>1233</v>
      </c>
      <c r="R369" s="3" t="s">
        <v>8</v>
      </c>
      <c r="S369" s="3" t="s">
        <v>1234</v>
      </c>
      <c r="T369" s="3" t="s">
        <v>47</v>
      </c>
      <c r="U369" s="3"/>
      <c r="V369" s="3" t="s">
        <v>70</v>
      </c>
      <c r="W369" s="3"/>
      <c r="X369" s="3"/>
      <c r="Y369" s="3"/>
      <c r="Z369" s="3"/>
      <c r="AA369" s="5"/>
    </row>
    <row r="370" spans="1:27" s="4" customFormat="1" x14ac:dyDescent="0.25">
      <c r="A370" s="9" t="s">
        <v>186</v>
      </c>
      <c r="B370" s="3" t="s">
        <v>679</v>
      </c>
      <c r="C370" s="5" t="s">
        <v>1326</v>
      </c>
      <c r="D370" s="8" t="s">
        <v>70</v>
      </c>
      <c r="E370" s="3" t="s">
        <v>1233</v>
      </c>
      <c r="F370" s="3" t="s">
        <v>8</v>
      </c>
      <c r="G370" s="3" t="s">
        <v>1234</v>
      </c>
      <c r="H370" s="3" t="s">
        <v>47</v>
      </c>
      <c r="I370" s="3"/>
      <c r="J370" s="3" t="s">
        <v>70</v>
      </c>
      <c r="K370" s="3" t="s">
        <v>1232</v>
      </c>
      <c r="L370" s="3" t="s">
        <v>8</v>
      </c>
      <c r="M370" s="3" t="s">
        <v>20</v>
      </c>
      <c r="N370" s="3" t="s">
        <v>38</v>
      </c>
      <c r="O370" s="3"/>
      <c r="P370" s="3" t="s">
        <v>97</v>
      </c>
      <c r="Q370" s="3" t="s">
        <v>1231</v>
      </c>
      <c r="R370" s="3" t="s">
        <v>8</v>
      </c>
      <c r="S370" s="3" t="s">
        <v>20</v>
      </c>
      <c r="T370" s="3" t="s">
        <v>145</v>
      </c>
      <c r="U370" s="3" t="s">
        <v>31</v>
      </c>
      <c r="V370" s="3" t="s">
        <v>898</v>
      </c>
      <c r="W370" s="3"/>
      <c r="X370" s="3"/>
      <c r="Y370" s="3"/>
      <c r="Z370" s="3"/>
      <c r="AA370" s="5"/>
    </row>
    <row r="371" spans="1:27" s="4" customFormat="1" x14ac:dyDescent="0.25">
      <c r="A371" s="9" t="s">
        <v>186</v>
      </c>
      <c r="B371" s="3" t="s">
        <v>680</v>
      </c>
      <c r="C371" s="5" t="s">
        <v>1336</v>
      </c>
      <c r="D371" s="8" t="s">
        <v>899</v>
      </c>
      <c r="E371" s="3" t="s">
        <v>1235</v>
      </c>
      <c r="F371" s="3" t="s">
        <v>8</v>
      </c>
      <c r="G371" s="3" t="s">
        <v>9</v>
      </c>
      <c r="H371" s="3" t="s">
        <v>47</v>
      </c>
      <c r="I371" s="3"/>
      <c r="J371" s="3" t="s">
        <v>899</v>
      </c>
      <c r="K371" s="3" t="s">
        <v>1237</v>
      </c>
      <c r="L371" s="3" t="s">
        <v>8</v>
      </c>
      <c r="M371" s="3" t="s">
        <v>9</v>
      </c>
      <c r="N371" s="3" t="s">
        <v>40</v>
      </c>
      <c r="O371" s="3"/>
      <c r="P371" s="3" t="s">
        <v>900</v>
      </c>
      <c r="Q371" s="3" t="s">
        <v>1236</v>
      </c>
      <c r="R371" s="3" t="s">
        <v>8</v>
      </c>
      <c r="S371" s="3" t="s">
        <v>9</v>
      </c>
      <c r="T371" s="3" t="s">
        <v>44</v>
      </c>
      <c r="U371" s="3" t="s">
        <v>198</v>
      </c>
      <c r="V371" s="3" t="s">
        <v>1263</v>
      </c>
      <c r="W371" s="3"/>
      <c r="X371" s="3"/>
      <c r="Y371" s="3"/>
      <c r="Z371" s="3"/>
      <c r="AA371" s="5"/>
    </row>
    <row r="372" spans="1:27" s="4" customFormat="1" x14ac:dyDescent="0.25">
      <c r="A372" s="9" t="s">
        <v>186</v>
      </c>
      <c r="B372" s="3" t="s">
        <v>681</v>
      </c>
      <c r="C372" s="5" t="s">
        <v>1337</v>
      </c>
      <c r="D372" s="8" t="s">
        <v>129</v>
      </c>
      <c r="E372" s="3" t="s">
        <v>1236</v>
      </c>
      <c r="F372" s="3" t="s">
        <v>8</v>
      </c>
      <c r="G372" s="3" t="s">
        <v>9</v>
      </c>
      <c r="H372" s="3" t="s">
        <v>44</v>
      </c>
      <c r="I372" s="3" t="s">
        <v>198</v>
      </c>
      <c r="J372" s="3" t="s">
        <v>129</v>
      </c>
      <c r="K372" s="3" t="s">
        <v>1235</v>
      </c>
      <c r="L372" s="3" t="s">
        <v>8</v>
      </c>
      <c r="M372" s="3" t="s">
        <v>9</v>
      </c>
      <c r="N372" s="3" t="s">
        <v>47</v>
      </c>
      <c r="O372" s="3"/>
      <c r="P372" s="3" t="s">
        <v>899</v>
      </c>
      <c r="Q372" s="3" t="s">
        <v>1237</v>
      </c>
      <c r="R372" s="3" t="s">
        <v>8</v>
      </c>
      <c r="S372" s="3" t="s">
        <v>9</v>
      </c>
      <c r="T372" s="3" t="s">
        <v>40</v>
      </c>
      <c r="U372" s="3"/>
      <c r="V372" s="3" t="s">
        <v>900</v>
      </c>
      <c r="W372" s="3"/>
      <c r="X372" s="3"/>
      <c r="Y372" s="3"/>
      <c r="Z372" s="3"/>
      <c r="AA372" s="5"/>
    </row>
    <row r="373" spans="1:27" s="4" customFormat="1" x14ac:dyDescent="0.25">
      <c r="A373" s="9" t="s">
        <v>186</v>
      </c>
      <c r="B373" s="3" t="s">
        <v>682</v>
      </c>
      <c r="C373" s="5" t="s">
        <v>1338</v>
      </c>
      <c r="D373" s="8" t="s">
        <v>900</v>
      </c>
      <c r="E373" s="3" t="s">
        <v>1237</v>
      </c>
      <c r="F373" s="3" t="s">
        <v>8</v>
      </c>
      <c r="G373" s="3" t="s">
        <v>9</v>
      </c>
      <c r="H373" s="3" t="s">
        <v>40</v>
      </c>
      <c r="I373" s="3"/>
      <c r="J373" s="3" t="s">
        <v>900</v>
      </c>
      <c r="K373" s="3" t="s">
        <v>1236</v>
      </c>
      <c r="L373" s="3" t="s">
        <v>8</v>
      </c>
      <c r="M373" s="3" t="s">
        <v>9</v>
      </c>
      <c r="N373" s="3" t="s">
        <v>44</v>
      </c>
      <c r="O373" s="3" t="s">
        <v>198</v>
      </c>
      <c r="P373" s="3" t="s">
        <v>129</v>
      </c>
      <c r="Q373" s="3" t="s">
        <v>1235</v>
      </c>
      <c r="R373" s="3" t="s">
        <v>8</v>
      </c>
      <c r="S373" s="3" t="s">
        <v>9</v>
      </c>
      <c r="T373" s="3" t="s">
        <v>47</v>
      </c>
      <c r="U373" s="3"/>
      <c r="V373" s="3" t="s">
        <v>899</v>
      </c>
      <c r="W373" s="3"/>
      <c r="X373" s="3"/>
      <c r="Y373" s="3"/>
      <c r="Z373" s="3"/>
      <c r="AA373" s="5"/>
    </row>
    <row r="374" spans="1:27" s="4" customFormat="1" x14ac:dyDescent="0.25">
      <c r="A374" s="9" t="s">
        <v>2052</v>
      </c>
      <c r="B374" s="3" t="s">
        <v>2061</v>
      </c>
      <c r="C374" s="5" t="s">
        <v>1645</v>
      </c>
      <c r="D374" s="8" t="s">
        <v>901</v>
      </c>
      <c r="E374" s="3" t="s">
        <v>1238</v>
      </c>
      <c r="F374" s="3" t="s">
        <v>5</v>
      </c>
      <c r="G374" s="3" t="s">
        <v>980</v>
      </c>
      <c r="H374" s="3" t="s">
        <v>36</v>
      </c>
      <c r="I374" s="3" t="s">
        <v>40</v>
      </c>
      <c r="J374" s="3" t="s">
        <v>901</v>
      </c>
      <c r="K374" s="3" t="s">
        <v>1240</v>
      </c>
      <c r="L374" s="3" t="s">
        <v>1241</v>
      </c>
      <c r="M374" s="3" t="s">
        <v>201</v>
      </c>
      <c r="N374" s="3" t="s">
        <v>59</v>
      </c>
      <c r="O374" s="3"/>
      <c r="P374" s="3" t="s">
        <v>903</v>
      </c>
      <c r="Q374" s="3" t="s">
        <v>1239</v>
      </c>
      <c r="R374" s="3" t="s">
        <v>5</v>
      </c>
      <c r="S374" s="3" t="s">
        <v>21</v>
      </c>
      <c r="T374" s="3" t="s">
        <v>44</v>
      </c>
      <c r="U374" s="3"/>
      <c r="V374" s="3" t="s">
        <v>902</v>
      </c>
      <c r="W374" s="3"/>
      <c r="X374" s="3"/>
      <c r="Y374" s="3"/>
      <c r="Z374" s="3"/>
      <c r="AA374" s="5"/>
    </row>
    <row r="375" spans="1:27" s="4" customFormat="1" x14ac:dyDescent="0.25">
      <c r="A375" s="9" t="s">
        <v>2052</v>
      </c>
      <c r="B375" s="3" t="s">
        <v>2113</v>
      </c>
      <c r="C375" s="5" t="s">
        <v>1646</v>
      </c>
      <c r="D375" s="8" t="s">
        <v>902</v>
      </c>
      <c r="E375" s="3" t="s">
        <v>1239</v>
      </c>
      <c r="F375" s="3" t="s">
        <v>5</v>
      </c>
      <c r="G375" s="3" t="s">
        <v>21</v>
      </c>
      <c r="H375" s="3" t="s">
        <v>44</v>
      </c>
      <c r="I375" s="3"/>
      <c r="J375" s="3" t="s">
        <v>902</v>
      </c>
      <c r="K375" s="3" t="s">
        <v>1238</v>
      </c>
      <c r="L375" s="7" t="s">
        <v>5</v>
      </c>
      <c r="M375" s="3" t="s">
        <v>980</v>
      </c>
      <c r="N375" s="3" t="s">
        <v>36</v>
      </c>
      <c r="O375" s="3" t="s">
        <v>40</v>
      </c>
      <c r="P375" s="3" t="s">
        <v>901</v>
      </c>
      <c r="Q375" s="3" t="s">
        <v>1240</v>
      </c>
      <c r="R375" s="3" t="s">
        <v>1241</v>
      </c>
      <c r="S375" s="3" t="s">
        <v>201</v>
      </c>
      <c r="T375" s="3" t="s">
        <v>59</v>
      </c>
      <c r="U375" s="3"/>
      <c r="V375" s="3" t="s">
        <v>903</v>
      </c>
      <c r="W375" s="3"/>
      <c r="X375" s="3"/>
      <c r="Y375" s="3"/>
      <c r="Z375" s="3"/>
      <c r="AA375" s="5"/>
    </row>
    <row r="376" spans="1:27" s="4" customFormat="1" x14ac:dyDescent="0.25">
      <c r="A376" s="9" t="s">
        <v>2052</v>
      </c>
      <c r="B376" s="3" t="s">
        <v>2114</v>
      </c>
      <c r="C376" s="5" t="s">
        <v>1647</v>
      </c>
      <c r="D376" s="8" t="s">
        <v>903</v>
      </c>
      <c r="E376" s="3" t="s">
        <v>1240</v>
      </c>
      <c r="F376" s="3" t="str">
        <f>F375</f>
        <v>Aneurin Bevan University Health Board</v>
      </c>
      <c r="G376" s="3" t="s">
        <v>201</v>
      </c>
      <c r="H376" s="3" t="s">
        <v>59</v>
      </c>
      <c r="I376" s="3"/>
      <c r="J376" s="3" t="s">
        <v>903</v>
      </c>
      <c r="K376" s="3" t="s">
        <v>1239</v>
      </c>
      <c r="L376" s="3" t="s">
        <v>5</v>
      </c>
      <c r="M376" s="3" t="s">
        <v>21</v>
      </c>
      <c r="N376" s="3" t="s">
        <v>44</v>
      </c>
      <c r="O376" s="3"/>
      <c r="P376" s="3" t="s">
        <v>902</v>
      </c>
      <c r="Q376" s="3" t="s">
        <v>1238</v>
      </c>
      <c r="R376" s="7" t="s">
        <v>5</v>
      </c>
      <c r="S376" s="3" t="s">
        <v>980</v>
      </c>
      <c r="T376" s="3" t="s">
        <v>36</v>
      </c>
      <c r="U376" s="3" t="s">
        <v>40</v>
      </c>
      <c r="V376" s="3" t="s">
        <v>901</v>
      </c>
      <c r="W376" s="3"/>
      <c r="X376" s="3"/>
      <c r="Y376" s="3"/>
      <c r="Z376" s="3"/>
      <c r="AA376" s="5"/>
    </row>
    <row r="377" spans="1:27" s="4" customFormat="1" x14ac:dyDescent="0.25">
      <c r="A377" s="9" t="s">
        <v>2052</v>
      </c>
      <c r="B377" s="3" t="s">
        <v>2062</v>
      </c>
      <c r="C377" s="5" t="s">
        <v>1648</v>
      </c>
      <c r="D377" s="8" t="s">
        <v>705</v>
      </c>
      <c r="E377" s="3" t="s">
        <v>1242</v>
      </c>
      <c r="F377" s="3" t="s">
        <v>0</v>
      </c>
      <c r="G377" s="3" t="s">
        <v>1</v>
      </c>
      <c r="H377" s="3" t="s">
        <v>35</v>
      </c>
      <c r="I377" s="3"/>
      <c r="J377" s="3" t="s">
        <v>705</v>
      </c>
      <c r="K377" s="3" t="s">
        <v>1243</v>
      </c>
      <c r="L377" s="3" t="s">
        <v>0</v>
      </c>
      <c r="M377" s="3" t="s">
        <v>1</v>
      </c>
      <c r="N377" s="3" t="s">
        <v>36</v>
      </c>
      <c r="O377" s="3" t="s">
        <v>64</v>
      </c>
      <c r="P377" s="3" t="s">
        <v>879</v>
      </c>
      <c r="Q377" s="3" t="s">
        <v>1244</v>
      </c>
      <c r="R377" s="3" t="s">
        <v>0</v>
      </c>
      <c r="S377" s="3" t="s">
        <v>146</v>
      </c>
      <c r="T377" s="3" t="s">
        <v>45</v>
      </c>
      <c r="U377" s="3"/>
      <c r="V377" s="3" t="s">
        <v>147</v>
      </c>
      <c r="W377" s="3"/>
      <c r="X377" s="3"/>
      <c r="Y377" s="3"/>
      <c r="Z377" s="3"/>
      <c r="AA377" s="5"/>
    </row>
    <row r="378" spans="1:27" s="4" customFormat="1" x14ac:dyDescent="0.25">
      <c r="A378" s="9" t="s">
        <v>2052</v>
      </c>
      <c r="B378" s="3" t="s">
        <v>2063</v>
      </c>
      <c r="C378" s="5" t="s">
        <v>1649</v>
      </c>
      <c r="D378" s="8" t="s">
        <v>879</v>
      </c>
      <c r="E378" s="3" t="s">
        <v>1243</v>
      </c>
      <c r="F378" s="3" t="s">
        <v>0</v>
      </c>
      <c r="G378" s="3" t="s">
        <v>1</v>
      </c>
      <c r="H378" s="3" t="s">
        <v>36</v>
      </c>
      <c r="I378" s="3" t="s">
        <v>64</v>
      </c>
      <c r="J378" s="3" t="s">
        <v>879</v>
      </c>
      <c r="K378" s="3" t="s">
        <v>1244</v>
      </c>
      <c r="L378" s="7" t="s">
        <v>0</v>
      </c>
      <c r="M378" s="3" t="s">
        <v>146</v>
      </c>
      <c r="N378" s="3" t="s">
        <v>45</v>
      </c>
      <c r="O378" s="3"/>
      <c r="P378" s="3" t="s">
        <v>147</v>
      </c>
      <c r="Q378" s="3" t="s">
        <v>1242</v>
      </c>
      <c r="R378" s="3" t="s">
        <v>0</v>
      </c>
      <c r="S378" s="3" t="s">
        <v>1</v>
      </c>
      <c r="T378" s="3" t="s">
        <v>35</v>
      </c>
      <c r="U378" s="3"/>
      <c r="V378" s="3" t="s">
        <v>705</v>
      </c>
      <c r="W378" s="3"/>
      <c r="X378" s="3"/>
      <c r="Y378" s="3"/>
      <c r="Z378" s="3"/>
      <c r="AA378" s="5"/>
    </row>
    <row r="379" spans="1:27" s="4" customFormat="1" x14ac:dyDescent="0.25">
      <c r="A379" s="9" t="s">
        <v>2052</v>
      </c>
      <c r="B379" s="3" t="s">
        <v>2064</v>
      </c>
      <c r="C379" s="5" t="s">
        <v>1650</v>
      </c>
      <c r="D379" s="8" t="s">
        <v>147</v>
      </c>
      <c r="E379" s="3" t="s">
        <v>1244</v>
      </c>
      <c r="F379" s="3" t="s">
        <v>0</v>
      </c>
      <c r="G379" s="3" t="s">
        <v>146</v>
      </c>
      <c r="H379" s="3" t="s">
        <v>45</v>
      </c>
      <c r="I379" s="3"/>
      <c r="J379" s="3" t="s">
        <v>147</v>
      </c>
      <c r="K379" s="3" t="s">
        <v>1242</v>
      </c>
      <c r="L379" s="3" t="s">
        <v>0</v>
      </c>
      <c r="M379" s="3" t="s">
        <v>1</v>
      </c>
      <c r="N379" s="3" t="s">
        <v>35</v>
      </c>
      <c r="O379" s="3"/>
      <c r="P379" s="3" t="s">
        <v>705</v>
      </c>
      <c r="Q379" s="3" t="s">
        <v>1243</v>
      </c>
      <c r="R379" s="7" t="s">
        <v>0</v>
      </c>
      <c r="S379" s="3" t="s">
        <v>1</v>
      </c>
      <c r="T379" s="3" t="s">
        <v>36</v>
      </c>
      <c r="U379" s="3" t="s">
        <v>64</v>
      </c>
      <c r="V379" s="3" t="s">
        <v>879</v>
      </c>
      <c r="W379" s="3"/>
      <c r="X379" s="3"/>
      <c r="Y379" s="3"/>
      <c r="Z379" s="3"/>
      <c r="AA379" s="5"/>
    </row>
    <row r="380" spans="1:27" s="4" customFormat="1" x14ac:dyDescent="0.25">
      <c r="A380" s="9" t="s">
        <v>2052</v>
      </c>
      <c r="B380" s="3" t="s">
        <v>2065</v>
      </c>
      <c r="C380" s="5" t="s">
        <v>1651</v>
      </c>
      <c r="D380" s="8" t="s">
        <v>800</v>
      </c>
      <c r="E380" s="3" t="s">
        <v>1245</v>
      </c>
      <c r="F380" s="3" t="s">
        <v>24</v>
      </c>
      <c r="G380" s="3" t="s">
        <v>13</v>
      </c>
      <c r="H380" s="3" t="s">
        <v>33</v>
      </c>
      <c r="I380" s="3" t="s">
        <v>1258</v>
      </c>
      <c r="J380" s="3" t="s">
        <v>800</v>
      </c>
      <c r="K380" s="3" t="s">
        <v>1246</v>
      </c>
      <c r="L380" s="3" t="s">
        <v>24</v>
      </c>
      <c r="M380" s="3" t="s">
        <v>13</v>
      </c>
      <c r="N380" s="3" t="s">
        <v>44</v>
      </c>
      <c r="O380" s="3"/>
      <c r="P380" s="3" t="s">
        <v>119</v>
      </c>
      <c r="Q380" s="3" t="s">
        <v>1247</v>
      </c>
      <c r="R380" s="3" t="s">
        <v>1241</v>
      </c>
      <c r="S380" s="3" t="s">
        <v>201</v>
      </c>
      <c r="T380" s="3" t="s">
        <v>59</v>
      </c>
      <c r="U380" s="3"/>
      <c r="V380" s="3" t="s">
        <v>904</v>
      </c>
      <c r="W380" s="3"/>
      <c r="X380" s="3"/>
      <c r="Y380" s="3"/>
      <c r="Z380" s="3"/>
      <c r="AA380" s="5"/>
    </row>
    <row r="381" spans="1:27" s="4" customFormat="1" x14ac:dyDescent="0.25">
      <c r="A381" s="9" t="s">
        <v>2052</v>
      </c>
      <c r="B381" s="3" t="s">
        <v>2066</v>
      </c>
      <c r="C381" s="5" t="s">
        <v>1652</v>
      </c>
      <c r="D381" s="8" t="s">
        <v>119</v>
      </c>
      <c r="E381" s="3" t="s">
        <v>1246</v>
      </c>
      <c r="F381" s="3" t="s">
        <v>24</v>
      </c>
      <c r="G381" s="3" t="s">
        <v>13</v>
      </c>
      <c r="H381" s="3" t="s">
        <v>44</v>
      </c>
      <c r="I381" s="3"/>
      <c r="J381" s="3" t="s">
        <v>119</v>
      </c>
      <c r="K381" s="3" t="s">
        <v>1247</v>
      </c>
      <c r="L381" s="3" t="s">
        <v>1241</v>
      </c>
      <c r="M381" s="3" t="s">
        <v>201</v>
      </c>
      <c r="N381" s="3" t="s">
        <v>59</v>
      </c>
      <c r="O381" s="3"/>
      <c r="P381" s="3" t="s">
        <v>904</v>
      </c>
      <c r="Q381" s="3" t="s">
        <v>1245</v>
      </c>
      <c r="R381" s="3" t="s">
        <v>24</v>
      </c>
      <c r="S381" s="3" t="s">
        <v>13</v>
      </c>
      <c r="T381" s="3" t="s">
        <v>33</v>
      </c>
      <c r="U381" s="3" t="s">
        <v>1258</v>
      </c>
      <c r="V381" s="3" t="s">
        <v>800</v>
      </c>
      <c r="W381" s="3"/>
      <c r="X381" s="3"/>
      <c r="Y381" s="3"/>
      <c r="Z381" s="3"/>
      <c r="AA381" s="5"/>
    </row>
    <row r="382" spans="1:27" s="4" customFormat="1" x14ac:dyDescent="0.25">
      <c r="A382" s="9" t="s">
        <v>2052</v>
      </c>
      <c r="B382" s="3" t="s">
        <v>2067</v>
      </c>
      <c r="C382" s="5" t="s">
        <v>1653</v>
      </c>
      <c r="D382" s="8" t="s">
        <v>904</v>
      </c>
      <c r="E382" s="3" t="s">
        <v>1247</v>
      </c>
      <c r="F382" s="3" t="str">
        <f>F381</f>
        <v>Cwm Taf Morgannwg Local University Health Board</v>
      </c>
      <c r="G382" s="3" t="s">
        <v>201</v>
      </c>
      <c r="H382" s="3" t="s">
        <v>59</v>
      </c>
      <c r="I382" s="3"/>
      <c r="J382" s="3" t="s">
        <v>904</v>
      </c>
      <c r="K382" s="3" t="s">
        <v>1245</v>
      </c>
      <c r="L382" s="3" t="s">
        <v>24</v>
      </c>
      <c r="M382" s="3" t="s">
        <v>13</v>
      </c>
      <c r="N382" s="3" t="s">
        <v>33</v>
      </c>
      <c r="O382" s="3" t="s">
        <v>1258</v>
      </c>
      <c r="P382" s="3" t="s">
        <v>800</v>
      </c>
      <c r="Q382" s="3" t="s">
        <v>1246</v>
      </c>
      <c r="R382" s="3" t="s">
        <v>24</v>
      </c>
      <c r="S382" s="3" t="s">
        <v>13</v>
      </c>
      <c r="T382" s="3" t="s">
        <v>44</v>
      </c>
      <c r="U382" s="3"/>
      <c r="V382" s="3" t="s">
        <v>119</v>
      </c>
      <c r="W382" s="3"/>
      <c r="X382" s="3"/>
      <c r="Y382" s="3"/>
      <c r="Z382" s="3"/>
      <c r="AA382" s="5"/>
    </row>
  </sheetData>
  <autoFilter ref="A1:AH383" xr:uid="{743170B2-5FA2-4F2B-857D-D3AD0B27406F}"/>
  <conditionalFormatting sqref="B199:L199 B197:F198 H197:R197 B200:F201 H200:R200 B196:L196 H198:L198 H201:L201 B202:L202 N202:R202 N199:R199 B194:R194 B195:AA195 N196:AA196 N198:AA198 T194:AA194 N201:AA201 T202:AA202 T197:AA197 T199:AA200 B2:AA193 B203:AA382 A2:A382">
    <cfRule type="expression" dxfId="43" priority="121">
      <formula>$A2="LIFT/SE"</formula>
    </cfRule>
    <cfRule type="expression" dxfId="42" priority="122">
      <formula>$A2="SE"</formula>
    </cfRule>
    <cfRule type="expression" dxfId="41" priority="123">
      <formula>$A2="LIFT/FP-Cross"</formula>
    </cfRule>
    <cfRule type="expression" dxfId="40" priority="160">
      <formula>$A2="FP-Cross"</formula>
    </cfRule>
    <cfRule type="expression" dxfId="34" priority="168">
      <formula>$A2="NP"</formula>
    </cfRule>
    <cfRule type="expression" dxfId="39" priority="169">
      <formula>$A2="FPP/SE"</formula>
    </cfRule>
    <cfRule type="expression" dxfId="38" priority="170">
      <formula>$A2="FPP/LIFT"</formula>
    </cfRule>
    <cfRule type="expression" dxfId="37" priority="176">
      <formula>$A2="FPP"</formula>
    </cfRule>
    <cfRule type="expression" dxfId="36" priority="177">
      <formula>$A2="LIFT"</formula>
    </cfRule>
    <cfRule type="expression" dxfId="35" priority="178">
      <formula>$A2="SFP"</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DE8B0-C38C-4956-AD6A-64BA6CE341AD}">
  <dimension ref="A1:E302"/>
  <sheetViews>
    <sheetView workbookViewId="0">
      <selection activeCell="U381" sqref="U381"/>
    </sheetView>
  </sheetViews>
  <sheetFormatPr defaultRowHeight="15" x14ac:dyDescent="0.25"/>
  <cols>
    <col min="1" max="1" width="4.7109375" customWidth="1"/>
    <col min="2" max="2" width="61.85546875" bestFit="1" customWidth="1"/>
    <col min="3" max="3" width="63.42578125" bestFit="1" customWidth="1"/>
    <col min="4" max="4" width="40" customWidth="1"/>
  </cols>
  <sheetData>
    <row r="1" spans="1:4" x14ac:dyDescent="0.25">
      <c r="B1" s="16" t="s">
        <v>1679</v>
      </c>
      <c r="C1" s="16" t="s">
        <v>1680</v>
      </c>
      <c r="D1" s="16" t="s">
        <v>1681</v>
      </c>
    </row>
    <row r="2" spans="1:4" ht="15" customHeight="1" x14ac:dyDescent="0.25">
      <c r="A2" s="66" t="s">
        <v>1682</v>
      </c>
      <c r="B2" s="1" t="s">
        <v>5</v>
      </c>
      <c r="C2" t="s">
        <v>1683</v>
      </c>
    </row>
    <row r="3" spans="1:4" x14ac:dyDescent="0.25">
      <c r="A3" s="66"/>
      <c r="B3" s="1" t="s">
        <v>3</v>
      </c>
      <c r="C3" t="s">
        <v>1684</v>
      </c>
    </row>
    <row r="4" spans="1:4" x14ac:dyDescent="0.25">
      <c r="A4" s="66"/>
      <c r="B4" s="1" t="s">
        <v>0</v>
      </c>
      <c r="C4" t="s">
        <v>1685</v>
      </c>
    </row>
    <row r="5" spans="1:4" x14ac:dyDescent="0.25">
      <c r="A5" s="66"/>
      <c r="B5" s="1" t="s">
        <v>24</v>
      </c>
      <c r="C5" t="s">
        <v>1686</v>
      </c>
    </row>
    <row r="6" spans="1:4" x14ac:dyDescent="0.25">
      <c r="A6" s="66"/>
      <c r="B6" s="1" t="s">
        <v>8</v>
      </c>
      <c r="C6" t="s">
        <v>1687</v>
      </c>
    </row>
    <row r="7" spans="1:4" x14ac:dyDescent="0.25">
      <c r="A7" s="66"/>
      <c r="B7" s="1" t="s">
        <v>23</v>
      </c>
      <c r="C7" t="s">
        <v>1688</v>
      </c>
    </row>
    <row r="9" spans="1:4" ht="15" customHeight="1" x14ac:dyDescent="0.25">
      <c r="A9" s="66" t="s">
        <v>1689</v>
      </c>
      <c r="B9" t="s">
        <v>184</v>
      </c>
      <c r="C9" t="s">
        <v>1690</v>
      </c>
      <c r="D9" t="s">
        <v>1691</v>
      </c>
    </row>
    <row r="10" spans="1:4" ht="15" customHeight="1" x14ac:dyDescent="0.25">
      <c r="A10" s="66"/>
      <c r="B10" s="1" t="s">
        <v>1090</v>
      </c>
      <c r="C10" s="1" t="s">
        <v>1090</v>
      </c>
      <c r="D10" t="s">
        <v>1750</v>
      </c>
    </row>
    <row r="11" spans="1:4" ht="15" customHeight="1" x14ac:dyDescent="0.25">
      <c r="A11" s="66"/>
      <c r="B11" s="1" t="s">
        <v>2094</v>
      </c>
      <c r="C11" s="1" t="s">
        <v>2095</v>
      </c>
      <c r="D11" t="s">
        <v>1795</v>
      </c>
    </row>
    <row r="12" spans="1:4" ht="15" customHeight="1" x14ac:dyDescent="0.25">
      <c r="A12" s="66"/>
      <c r="B12" s="1" t="s">
        <v>1122</v>
      </c>
      <c r="C12" s="1" t="s">
        <v>1122</v>
      </c>
      <c r="D12" t="s">
        <v>2073</v>
      </c>
    </row>
    <row r="13" spans="1:4" x14ac:dyDescent="0.25">
      <c r="A13" s="66"/>
      <c r="B13" t="s">
        <v>180</v>
      </c>
      <c r="C13" t="s">
        <v>1692</v>
      </c>
      <c r="D13" t="s">
        <v>1693</v>
      </c>
    </row>
    <row r="14" spans="1:4" x14ac:dyDescent="0.25">
      <c r="A14" s="66"/>
      <c r="B14" t="s">
        <v>1139</v>
      </c>
      <c r="C14" t="s">
        <v>1139</v>
      </c>
      <c r="D14" t="s">
        <v>1757</v>
      </c>
    </row>
    <row r="15" spans="1:4" x14ac:dyDescent="0.25">
      <c r="A15" s="66"/>
      <c r="B15" t="s">
        <v>252</v>
      </c>
      <c r="C15" t="s">
        <v>252</v>
      </c>
      <c r="D15" t="s">
        <v>1694</v>
      </c>
    </row>
    <row r="16" spans="1:4" x14ac:dyDescent="0.25">
      <c r="A16" s="66"/>
      <c r="B16" t="s">
        <v>1179</v>
      </c>
      <c r="C16" t="s">
        <v>2006</v>
      </c>
      <c r="D16" t="s">
        <v>1795</v>
      </c>
    </row>
    <row r="17" spans="1:4" x14ac:dyDescent="0.25">
      <c r="A17" s="66"/>
      <c r="B17" t="s">
        <v>178</v>
      </c>
      <c r="C17" t="s">
        <v>178</v>
      </c>
      <c r="D17" t="s">
        <v>1695</v>
      </c>
    </row>
    <row r="18" spans="1:4" x14ac:dyDescent="0.25">
      <c r="A18" s="66"/>
      <c r="B18" t="s">
        <v>22</v>
      </c>
      <c r="C18" t="s">
        <v>1696</v>
      </c>
      <c r="D18" t="s">
        <v>1697</v>
      </c>
    </row>
    <row r="19" spans="1:4" x14ac:dyDescent="0.25">
      <c r="A19" s="66"/>
      <c r="B19" t="s">
        <v>162</v>
      </c>
      <c r="C19" t="s">
        <v>162</v>
      </c>
      <c r="D19" t="s">
        <v>1698</v>
      </c>
    </row>
    <row r="20" spans="1:4" x14ac:dyDescent="0.25">
      <c r="A20" s="66"/>
      <c r="B20" t="s">
        <v>254</v>
      </c>
      <c r="C20" t="s">
        <v>254</v>
      </c>
      <c r="D20" t="s">
        <v>1691</v>
      </c>
    </row>
    <row r="21" spans="1:4" x14ac:dyDescent="0.25">
      <c r="A21" s="66"/>
      <c r="B21" t="s">
        <v>159</v>
      </c>
      <c r="C21" t="s">
        <v>159</v>
      </c>
      <c r="D21" t="s">
        <v>1699</v>
      </c>
    </row>
    <row r="22" spans="1:4" x14ac:dyDescent="0.25">
      <c r="A22" s="66"/>
      <c r="B22" t="s">
        <v>173</v>
      </c>
      <c r="C22" t="s">
        <v>1700</v>
      </c>
      <c r="D22" t="s">
        <v>1701</v>
      </c>
    </row>
    <row r="23" spans="1:4" x14ac:dyDescent="0.25">
      <c r="A23" s="66"/>
      <c r="B23" t="s">
        <v>1654</v>
      </c>
      <c r="C23" t="s">
        <v>1654</v>
      </c>
      <c r="D23" t="s">
        <v>1698</v>
      </c>
    </row>
    <row r="24" spans="1:4" x14ac:dyDescent="0.25">
      <c r="A24" s="66"/>
      <c r="B24" t="s">
        <v>1661</v>
      </c>
      <c r="C24" t="s">
        <v>1702</v>
      </c>
      <c r="D24" t="s">
        <v>1691</v>
      </c>
    </row>
    <row r="25" spans="1:4" x14ac:dyDescent="0.25">
      <c r="A25" s="66"/>
      <c r="B25" t="s">
        <v>1174</v>
      </c>
      <c r="C25" t="s">
        <v>2058</v>
      </c>
      <c r="D25" t="s">
        <v>2057</v>
      </c>
    </row>
    <row r="26" spans="1:4" x14ac:dyDescent="0.25">
      <c r="A26" s="66"/>
      <c r="B26" t="s">
        <v>163</v>
      </c>
      <c r="C26" t="s">
        <v>163</v>
      </c>
      <c r="D26" t="s">
        <v>1703</v>
      </c>
    </row>
    <row r="27" spans="1:4" x14ac:dyDescent="0.25">
      <c r="A27" s="66"/>
      <c r="B27" t="s">
        <v>171</v>
      </c>
      <c r="C27" t="s">
        <v>171</v>
      </c>
      <c r="D27" t="s">
        <v>1704</v>
      </c>
    </row>
    <row r="28" spans="1:4" x14ac:dyDescent="0.25">
      <c r="A28" s="66"/>
      <c r="B28" t="s">
        <v>148</v>
      </c>
      <c r="C28" t="s">
        <v>1705</v>
      </c>
      <c r="D28" t="s">
        <v>1706</v>
      </c>
    </row>
    <row r="29" spans="1:4" x14ac:dyDescent="0.25">
      <c r="A29" s="66"/>
      <c r="B29" t="s">
        <v>174</v>
      </c>
      <c r="C29" t="s">
        <v>174</v>
      </c>
      <c r="D29" t="s">
        <v>1707</v>
      </c>
    </row>
    <row r="30" spans="1:4" x14ac:dyDescent="0.25">
      <c r="A30" s="66"/>
      <c r="B30" t="s">
        <v>167</v>
      </c>
      <c r="C30" t="s">
        <v>1708</v>
      </c>
      <c r="D30" t="s">
        <v>1709</v>
      </c>
    </row>
    <row r="31" spans="1:4" x14ac:dyDescent="0.25">
      <c r="A31" s="66"/>
      <c r="B31" t="s">
        <v>2040</v>
      </c>
      <c r="C31" t="s">
        <v>2041</v>
      </c>
      <c r="D31" t="s">
        <v>1694</v>
      </c>
    </row>
    <row r="32" spans="1:4" x14ac:dyDescent="0.25">
      <c r="A32" s="66"/>
      <c r="B32" t="s">
        <v>2030</v>
      </c>
      <c r="C32" t="s">
        <v>2031</v>
      </c>
      <c r="D32" t="s">
        <v>2032</v>
      </c>
    </row>
    <row r="33" spans="1:4" x14ac:dyDescent="0.25">
      <c r="A33" s="66"/>
      <c r="B33" t="s">
        <v>1027</v>
      </c>
      <c r="C33" t="s">
        <v>2036</v>
      </c>
      <c r="D33" t="s">
        <v>2033</v>
      </c>
    </row>
    <row r="34" spans="1:4" x14ac:dyDescent="0.25">
      <c r="A34" s="66"/>
      <c r="B34" t="s">
        <v>152</v>
      </c>
      <c r="C34" t="s">
        <v>152</v>
      </c>
      <c r="D34" t="s">
        <v>1710</v>
      </c>
    </row>
    <row r="35" spans="1:4" x14ac:dyDescent="0.25">
      <c r="A35" s="66"/>
      <c r="B35" t="s">
        <v>155</v>
      </c>
      <c r="C35" t="s">
        <v>155</v>
      </c>
      <c r="D35" t="s">
        <v>1711</v>
      </c>
    </row>
    <row r="36" spans="1:4" x14ac:dyDescent="0.25">
      <c r="A36" s="66"/>
      <c r="B36" t="s">
        <v>11</v>
      </c>
      <c r="C36" t="s">
        <v>1712</v>
      </c>
      <c r="D36" t="s">
        <v>1704</v>
      </c>
    </row>
    <row r="37" spans="1:4" x14ac:dyDescent="0.25">
      <c r="A37" s="66"/>
      <c r="B37" t="s">
        <v>20</v>
      </c>
      <c r="C37" t="s">
        <v>1713</v>
      </c>
      <c r="D37" t="s">
        <v>1714</v>
      </c>
    </row>
    <row r="38" spans="1:4" x14ac:dyDescent="0.25">
      <c r="A38" s="66"/>
      <c r="B38" t="s">
        <v>136</v>
      </c>
      <c r="C38" t="s">
        <v>1715</v>
      </c>
      <c r="D38" t="s">
        <v>1716</v>
      </c>
    </row>
    <row r="39" spans="1:4" x14ac:dyDescent="0.25">
      <c r="A39" s="66"/>
      <c r="B39" t="s">
        <v>28</v>
      </c>
      <c r="C39" t="s">
        <v>1717</v>
      </c>
      <c r="D39" t="s">
        <v>1716</v>
      </c>
    </row>
    <row r="40" spans="1:4" x14ac:dyDescent="0.25">
      <c r="A40" s="66"/>
      <c r="B40" t="s">
        <v>1994</v>
      </c>
      <c r="C40" t="s">
        <v>1995</v>
      </c>
      <c r="D40" t="s">
        <v>1711</v>
      </c>
    </row>
    <row r="41" spans="1:4" x14ac:dyDescent="0.25">
      <c r="A41" s="66"/>
      <c r="B41" t="s">
        <v>166</v>
      </c>
      <c r="C41" t="s">
        <v>1718</v>
      </c>
      <c r="D41" t="s">
        <v>1719</v>
      </c>
    </row>
    <row r="42" spans="1:4" x14ac:dyDescent="0.25">
      <c r="A42" s="66"/>
      <c r="B42" t="s">
        <v>151</v>
      </c>
      <c r="C42" t="s">
        <v>151</v>
      </c>
      <c r="D42" t="s">
        <v>1720</v>
      </c>
    </row>
    <row r="43" spans="1:4" x14ac:dyDescent="0.25">
      <c r="A43" s="66"/>
      <c r="B43" t="s">
        <v>1155</v>
      </c>
      <c r="C43" t="s">
        <v>1155</v>
      </c>
      <c r="D43" t="s">
        <v>2075</v>
      </c>
    </row>
    <row r="44" spans="1:4" x14ac:dyDescent="0.25">
      <c r="A44" s="66"/>
      <c r="B44" t="s">
        <v>1234</v>
      </c>
      <c r="C44" t="s">
        <v>1234</v>
      </c>
      <c r="D44" t="s">
        <v>1714</v>
      </c>
    </row>
    <row r="45" spans="1:4" x14ac:dyDescent="0.25">
      <c r="A45" s="66"/>
      <c r="B45" t="s">
        <v>1033</v>
      </c>
      <c r="C45" t="s">
        <v>1033</v>
      </c>
      <c r="D45" t="s">
        <v>1748</v>
      </c>
    </row>
    <row r="46" spans="1:4" x14ac:dyDescent="0.25">
      <c r="A46" s="66"/>
      <c r="B46" t="s">
        <v>947</v>
      </c>
      <c r="C46" t="s">
        <v>947</v>
      </c>
      <c r="D46" t="s">
        <v>1701</v>
      </c>
    </row>
    <row r="47" spans="1:4" x14ac:dyDescent="0.25">
      <c r="A47" s="66"/>
      <c r="B47" t="s">
        <v>156</v>
      </c>
      <c r="C47" t="s">
        <v>156</v>
      </c>
      <c r="D47" t="s">
        <v>1721</v>
      </c>
    </row>
    <row r="48" spans="1:4" x14ac:dyDescent="0.25">
      <c r="A48" s="66"/>
      <c r="B48" t="s">
        <v>181</v>
      </c>
      <c r="C48" t="s">
        <v>181</v>
      </c>
      <c r="D48" t="s">
        <v>1722</v>
      </c>
    </row>
    <row r="49" spans="1:5" x14ac:dyDescent="0.25">
      <c r="A49" s="66"/>
      <c r="B49" t="s">
        <v>146</v>
      </c>
      <c r="C49" t="s">
        <v>1723</v>
      </c>
      <c r="D49" t="s">
        <v>1724</v>
      </c>
    </row>
    <row r="50" spans="1:5" x14ac:dyDescent="0.25">
      <c r="A50" s="66"/>
      <c r="B50" t="s">
        <v>1996</v>
      </c>
      <c r="C50" t="s">
        <v>1997</v>
      </c>
      <c r="D50" t="s">
        <v>1724</v>
      </c>
    </row>
    <row r="51" spans="1:5" x14ac:dyDescent="0.25">
      <c r="A51" s="66"/>
      <c r="B51" t="s">
        <v>1190</v>
      </c>
      <c r="C51" t="s">
        <v>2076</v>
      </c>
      <c r="D51" t="s">
        <v>2033</v>
      </c>
    </row>
    <row r="52" spans="1:5" x14ac:dyDescent="0.25">
      <c r="A52" s="66"/>
      <c r="B52" t="s">
        <v>1017</v>
      </c>
      <c r="C52" t="s">
        <v>1017</v>
      </c>
      <c r="D52" t="s">
        <v>1986</v>
      </c>
    </row>
    <row r="53" spans="1:5" x14ac:dyDescent="0.25">
      <c r="A53" s="66"/>
      <c r="B53" t="s">
        <v>158</v>
      </c>
      <c r="C53" t="s">
        <v>158</v>
      </c>
      <c r="D53" t="s">
        <v>1725</v>
      </c>
      <c r="E53" s="1"/>
    </row>
    <row r="54" spans="1:5" x14ac:dyDescent="0.25">
      <c r="A54" s="66"/>
      <c r="B54" t="s">
        <v>157</v>
      </c>
      <c r="C54" t="s">
        <v>157</v>
      </c>
      <c r="D54" t="s">
        <v>1726</v>
      </c>
    </row>
    <row r="55" spans="1:5" x14ac:dyDescent="0.25">
      <c r="A55" s="66"/>
      <c r="B55" t="s">
        <v>1678</v>
      </c>
      <c r="C55" s="50" t="s">
        <v>1992</v>
      </c>
      <c r="D55" t="s">
        <v>1993</v>
      </c>
    </row>
    <row r="56" spans="1:5" x14ac:dyDescent="0.25">
      <c r="A56" s="66"/>
      <c r="B56" t="s">
        <v>182</v>
      </c>
      <c r="C56" t="s">
        <v>182</v>
      </c>
      <c r="D56" t="s">
        <v>1727</v>
      </c>
    </row>
    <row r="57" spans="1:5" x14ac:dyDescent="0.25">
      <c r="A57" s="66"/>
      <c r="B57" t="s">
        <v>1068</v>
      </c>
      <c r="C57" t="s">
        <v>1068</v>
      </c>
      <c r="D57" t="s">
        <v>2068</v>
      </c>
    </row>
    <row r="58" spans="1:5" x14ac:dyDescent="0.25">
      <c r="A58" s="66"/>
      <c r="B58" t="s">
        <v>2</v>
      </c>
      <c r="C58" t="s">
        <v>1728</v>
      </c>
      <c r="D58" t="s">
        <v>1691</v>
      </c>
    </row>
    <row r="59" spans="1:5" x14ac:dyDescent="0.25">
      <c r="A59" s="66"/>
      <c r="B59" t="s">
        <v>1306</v>
      </c>
      <c r="C59" t="s">
        <v>1729</v>
      </c>
      <c r="D59" t="s">
        <v>1691</v>
      </c>
    </row>
    <row r="60" spans="1:5" x14ac:dyDescent="0.25">
      <c r="A60" s="66"/>
      <c r="B60" t="s">
        <v>1730</v>
      </c>
      <c r="C60" t="s">
        <v>1731</v>
      </c>
      <c r="D60" t="s">
        <v>1691</v>
      </c>
    </row>
    <row r="61" spans="1:5" x14ac:dyDescent="0.25">
      <c r="A61" s="66"/>
      <c r="B61" t="s">
        <v>200</v>
      </c>
      <c r="C61" t="s">
        <v>1732</v>
      </c>
      <c r="D61" t="s">
        <v>1733</v>
      </c>
    </row>
    <row r="62" spans="1:5" x14ac:dyDescent="0.25">
      <c r="A62" s="66"/>
      <c r="B62" t="s">
        <v>16</v>
      </c>
      <c r="C62" t="s">
        <v>1734</v>
      </c>
      <c r="D62" t="s">
        <v>1735</v>
      </c>
    </row>
    <row r="63" spans="1:5" x14ac:dyDescent="0.25">
      <c r="A63" s="66"/>
      <c r="B63" t="s">
        <v>191</v>
      </c>
      <c r="C63" t="s">
        <v>1736</v>
      </c>
      <c r="D63" t="s">
        <v>1737</v>
      </c>
    </row>
    <row r="64" spans="1:5" x14ac:dyDescent="0.25">
      <c r="A64" s="66"/>
      <c r="B64" t="s">
        <v>1307</v>
      </c>
      <c r="C64" t="s">
        <v>1738</v>
      </c>
      <c r="D64" t="s">
        <v>1737</v>
      </c>
    </row>
    <row r="65" spans="1:4" x14ac:dyDescent="0.25">
      <c r="A65" s="66"/>
      <c r="B65" t="s">
        <v>6</v>
      </c>
      <c r="C65" t="s">
        <v>1739</v>
      </c>
      <c r="D65" t="s">
        <v>1740</v>
      </c>
    </row>
    <row r="66" spans="1:4" x14ac:dyDescent="0.25">
      <c r="A66" s="66"/>
      <c r="B66" t="s">
        <v>2102</v>
      </c>
      <c r="C66" t="s">
        <v>2104</v>
      </c>
      <c r="D66" t="s">
        <v>1704</v>
      </c>
    </row>
    <row r="67" spans="1:4" x14ac:dyDescent="0.25">
      <c r="A67" s="66"/>
      <c r="B67" t="s">
        <v>1990</v>
      </c>
      <c r="C67" t="s">
        <v>1991</v>
      </c>
      <c r="D67" t="s">
        <v>1756</v>
      </c>
    </row>
    <row r="68" spans="1:4" x14ac:dyDescent="0.25">
      <c r="A68" s="66"/>
      <c r="B68" t="s">
        <v>224</v>
      </c>
      <c r="C68" t="s">
        <v>1741</v>
      </c>
      <c r="D68" t="s">
        <v>1697</v>
      </c>
    </row>
    <row r="69" spans="1:4" x14ac:dyDescent="0.25">
      <c r="A69" s="66"/>
      <c r="B69" t="s">
        <v>1036</v>
      </c>
      <c r="C69" t="s">
        <v>1036</v>
      </c>
      <c r="D69" t="s">
        <v>2033</v>
      </c>
    </row>
    <row r="70" spans="1:4" x14ac:dyDescent="0.25">
      <c r="A70" s="66"/>
      <c r="B70" t="s">
        <v>203</v>
      </c>
      <c r="C70" t="s">
        <v>203</v>
      </c>
      <c r="D70" t="s">
        <v>1742</v>
      </c>
    </row>
    <row r="71" spans="1:4" x14ac:dyDescent="0.25">
      <c r="A71" s="66"/>
      <c r="B71" t="s">
        <v>165</v>
      </c>
      <c r="C71" t="s">
        <v>165</v>
      </c>
      <c r="D71" t="s">
        <v>1743</v>
      </c>
    </row>
    <row r="72" spans="1:4" x14ac:dyDescent="0.25">
      <c r="A72" s="66"/>
      <c r="B72" t="s">
        <v>160</v>
      </c>
      <c r="C72" t="s">
        <v>160</v>
      </c>
      <c r="D72" t="s">
        <v>1744</v>
      </c>
    </row>
    <row r="73" spans="1:4" x14ac:dyDescent="0.25">
      <c r="A73" s="66"/>
      <c r="B73" t="s">
        <v>1183</v>
      </c>
      <c r="C73" t="s">
        <v>2004</v>
      </c>
      <c r="D73" t="s">
        <v>2005</v>
      </c>
    </row>
    <row r="74" spans="1:4" x14ac:dyDescent="0.25">
      <c r="A74" s="66"/>
      <c r="B74" t="s">
        <v>1079</v>
      </c>
      <c r="C74" s="3" t="s">
        <v>1079</v>
      </c>
      <c r="D74" t="s">
        <v>1748</v>
      </c>
    </row>
    <row r="75" spans="1:4" x14ac:dyDescent="0.25">
      <c r="A75" s="66"/>
      <c r="B75" t="s">
        <v>161</v>
      </c>
      <c r="C75" t="s">
        <v>1745</v>
      </c>
      <c r="D75" t="s">
        <v>1746</v>
      </c>
    </row>
    <row r="76" spans="1:4" x14ac:dyDescent="0.25">
      <c r="A76" s="66"/>
      <c r="B76" t="s">
        <v>1212</v>
      </c>
      <c r="C76" t="s">
        <v>1212</v>
      </c>
      <c r="D76" t="s">
        <v>1711</v>
      </c>
    </row>
    <row r="77" spans="1:4" x14ac:dyDescent="0.25">
      <c r="A77" s="66"/>
      <c r="B77" t="s">
        <v>13</v>
      </c>
      <c r="C77" t="s">
        <v>1747</v>
      </c>
      <c r="D77" t="s">
        <v>1748</v>
      </c>
    </row>
    <row r="78" spans="1:4" x14ac:dyDescent="0.25">
      <c r="A78" s="66"/>
      <c r="B78" t="s">
        <v>1677</v>
      </c>
      <c r="C78" t="s">
        <v>2034</v>
      </c>
      <c r="D78" t="s">
        <v>2035</v>
      </c>
    </row>
    <row r="79" spans="1:4" x14ac:dyDescent="0.25">
      <c r="A79" s="66"/>
      <c r="B79" t="s">
        <v>9</v>
      </c>
      <c r="C79" t="s">
        <v>1749</v>
      </c>
      <c r="D79" t="s">
        <v>1750</v>
      </c>
    </row>
    <row r="80" spans="1:4" x14ac:dyDescent="0.25">
      <c r="A80" s="66"/>
      <c r="B80" t="s">
        <v>187</v>
      </c>
      <c r="C80" t="s">
        <v>1751</v>
      </c>
      <c r="D80" t="s">
        <v>1752</v>
      </c>
    </row>
    <row r="81" spans="1:4" x14ac:dyDescent="0.25">
      <c r="A81" s="66"/>
      <c r="B81" t="s">
        <v>188</v>
      </c>
      <c r="C81" t="s">
        <v>1753</v>
      </c>
      <c r="D81" t="s">
        <v>1754</v>
      </c>
    </row>
    <row r="82" spans="1:4" x14ac:dyDescent="0.25">
      <c r="A82" s="66"/>
      <c r="B82" t="s">
        <v>10</v>
      </c>
      <c r="C82" t="s">
        <v>1755</v>
      </c>
      <c r="D82" t="s">
        <v>1756</v>
      </c>
    </row>
    <row r="83" spans="1:4" x14ac:dyDescent="0.25">
      <c r="A83" s="66"/>
      <c r="B83" t="s">
        <v>2077</v>
      </c>
      <c r="C83" t="s">
        <v>2077</v>
      </c>
      <c r="D83" t="s">
        <v>1704</v>
      </c>
    </row>
    <row r="84" spans="1:4" x14ac:dyDescent="0.25">
      <c r="A84" s="66"/>
      <c r="B84" t="s">
        <v>1011</v>
      </c>
      <c r="C84" t="s">
        <v>1011</v>
      </c>
      <c r="D84" t="s">
        <v>2007</v>
      </c>
    </row>
    <row r="85" spans="1:4" x14ac:dyDescent="0.25">
      <c r="A85" s="66"/>
      <c r="B85" t="s">
        <v>1044</v>
      </c>
      <c r="C85" t="s">
        <v>1044</v>
      </c>
      <c r="D85" t="s">
        <v>1756</v>
      </c>
    </row>
    <row r="86" spans="1:4" x14ac:dyDescent="0.25">
      <c r="A86" s="66"/>
      <c r="B86" t="s">
        <v>168</v>
      </c>
      <c r="C86" t="s">
        <v>168</v>
      </c>
      <c r="D86" t="s">
        <v>1701</v>
      </c>
    </row>
    <row r="87" spans="1:4" x14ac:dyDescent="0.25">
      <c r="A87" s="66"/>
      <c r="B87" t="s">
        <v>1118</v>
      </c>
      <c r="C87" t="s">
        <v>1118</v>
      </c>
      <c r="D87" t="s">
        <v>2073</v>
      </c>
    </row>
    <row r="88" spans="1:4" x14ac:dyDescent="0.25">
      <c r="A88" s="66"/>
      <c r="B88" t="s">
        <v>945</v>
      </c>
      <c r="C88" t="s">
        <v>945</v>
      </c>
      <c r="D88" t="s">
        <v>1701</v>
      </c>
    </row>
    <row r="89" spans="1:4" x14ac:dyDescent="0.25">
      <c r="A89" s="66"/>
      <c r="B89" t="s">
        <v>150</v>
      </c>
      <c r="C89" t="s">
        <v>150</v>
      </c>
      <c r="D89" t="s">
        <v>1757</v>
      </c>
    </row>
    <row r="90" spans="1:4" x14ac:dyDescent="0.25">
      <c r="A90" s="66"/>
      <c r="B90" t="s">
        <v>12</v>
      </c>
      <c r="C90" t="s">
        <v>1758</v>
      </c>
      <c r="D90" t="s">
        <v>2050</v>
      </c>
    </row>
    <row r="91" spans="1:4" x14ac:dyDescent="0.25">
      <c r="A91" s="66"/>
      <c r="B91" t="s">
        <v>27</v>
      </c>
      <c r="C91" t="s">
        <v>1760</v>
      </c>
      <c r="D91" t="s">
        <v>2051</v>
      </c>
    </row>
    <row r="92" spans="1:4" x14ac:dyDescent="0.25">
      <c r="A92" s="66"/>
      <c r="B92" t="s">
        <v>7</v>
      </c>
      <c r="C92" t="s">
        <v>1762</v>
      </c>
      <c r="D92" t="s">
        <v>1711</v>
      </c>
    </row>
    <row r="93" spans="1:4" x14ac:dyDescent="0.25">
      <c r="A93" s="66"/>
      <c r="B93" t="s">
        <v>176</v>
      </c>
      <c r="C93" t="s">
        <v>1763</v>
      </c>
      <c r="D93" t="s">
        <v>1764</v>
      </c>
    </row>
    <row r="94" spans="1:4" x14ac:dyDescent="0.25">
      <c r="A94" s="66"/>
      <c r="B94" t="s">
        <v>918</v>
      </c>
      <c r="C94" s="50" t="s">
        <v>918</v>
      </c>
      <c r="D94" t="s">
        <v>1701</v>
      </c>
    </row>
    <row r="95" spans="1:4" x14ac:dyDescent="0.25">
      <c r="A95" s="66"/>
      <c r="B95" t="s">
        <v>15</v>
      </c>
      <c r="C95" t="s">
        <v>1765</v>
      </c>
      <c r="D95" t="s">
        <v>1691</v>
      </c>
    </row>
    <row r="96" spans="1:4" x14ac:dyDescent="0.25">
      <c r="A96" s="66"/>
      <c r="B96" t="s">
        <v>242</v>
      </c>
      <c r="C96" t="s">
        <v>242</v>
      </c>
      <c r="D96" t="s">
        <v>1691</v>
      </c>
    </row>
    <row r="97" spans="1:4" x14ac:dyDescent="0.25">
      <c r="A97" s="66"/>
      <c r="B97" t="s">
        <v>2098</v>
      </c>
      <c r="C97" t="s">
        <v>2101</v>
      </c>
      <c r="D97" t="s">
        <v>2099</v>
      </c>
    </row>
    <row r="98" spans="1:4" x14ac:dyDescent="0.25">
      <c r="A98" s="66"/>
      <c r="B98" t="s">
        <v>1305</v>
      </c>
      <c r="C98" t="s">
        <v>1766</v>
      </c>
      <c r="D98" t="s">
        <v>1691</v>
      </c>
    </row>
    <row r="99" spans="1:4" x14ac:dyDescent="0.25">
      <c r="A99" s="66"/>
      <c r="B99" t="s">
        <v>2074</v>
      </c>
      <c r="C99" t="s">
        <v>2074</v>
      </c>
      <c r="D99" t="s">
        <v>1792</v>
      </c>
    </row>
    <row r="100" spans="1:4" x14ac:dyDescent="0.25">
      <c r="A100" s="66"/>
      <c r="B100" t="s">
        <v>1000</v>
      </c>
      <c r="C100" t="s">
        <v>2009</v>
      </c>
      <c r="D100" t="s">
        <v>1711</v>
      </c>
    </row>
    <row r="101" spans="1:4" x14ac:dyDescent="0.25">
      <c r="A101" s="66"/>
      <c r="B101" t="s">
        <v>1021</v>
      </c>
      <c r="C101" t="s">
        <v>1021</v>
      </c>
      <c r="D101" t="s">
        <v>2033</v>
      </c>
    </row>
    <row r="102" spans="1:4" x14ac:dyDescent="0.25">
      <c r="A102" s="66"/>
      <c r="B102" t="s">
        <v>179</v>
      </c>
      <c r="C102" t="s">
        <v>1767</v>
      </c>
      <c r="D102" t="s">
        <v>1768</v>
      </c>
    </row>
    <row r="103" spans="1:4" x14ac:dyDescent="0.25">
      <c r="A103" s="66"/>
      <c r="B103" t="s">
        <v>21</v>
      </c>
      <c r="C103" t="s">
        <v>1769</v>
      </c>
      <c r="D103" t="s">
        <v>1770</v>
      </c>
    </row>
    <row r="104" spans="1:4" x14ac:dyDescent="0.25">
      <c r="A104" s="66"/>
      <c r="B104" t="s">
        <v>2001</v>
      </c>
      <c r="C104" t="s">
        <v>2002</v>
      </c>
      <c r="D104" t="s">
        <v>2003</v>
      </c>
    </row>
    <row r="105" spans="1:4" x14ac:dyDescent="0.25">
      <c r="A105" s="66"/>
      <c r="B105" t="s">
        <v>92</v>
      </c>
      <c r="C105" t="s">
        <v>1771</v>
      </c>
      <c r="D105" t="s">
        <v>1772</v>
      </c>
    </row>
    <row r="106" spans="1:4" x14ac:dyDescent="0.25">
      <c r="A106" s="66"/>
      <c r="B106" t="s">
        <v>192</v>
      </c>
      <c r="C106" t="s">
        <v>1773</v>
      </c>
      <c r="D106" t="s">
        <v>1774</v>
      </c>
    </row>
    <row r="107" spans="1:4" x14ac:dyDescent="0.25">
      <c r="A107" s="66"/>
      <c r="B107" t="s">
        <v>164</v>
      </c>
      <c r="C107" t="s">
        <v>1775</v>
      </c>
      <c r="D107" t="s">
        <v>1691</v>
      </c>
    </row>
    <row r="108" spans="1:4" x14ac:dyDescent="0.25">
      <c r="A108" s="66"/>
      <c r="B108" t="s">
        <v>169</v>
      </c>
      <c r="C108" t="s">
        <v>169</v>
      </c>
      <c r="D108" t="s">
        <v>1733</v>
      </c>
    </row>
    <row r="109" spans="1:4" x14ac:dyDescent="0.25">
      <c r="A109" s="66"/>
      <c r="B109" t="s">
        <v>202</v>
      </c>
      <c r="C109" t="s">
        <v>202</v>
      </c>
      <c r="D109" t="s">
        <v>1776</v>
      </c>
    </row>
    <row r="110" spans="1:4" x14ac:dyDescent="0.25">
      <c r="A110" s="66"/>
      <c r="B110" t="s">
        <v>175</v>
      </c>
      <c r="C110" t="s">
        <v>175</v>
      </c>
      <c r="D110" t="s">
        <v>1711</v>
      </c>
    </row>
    <row r="111" spans="1:4" x14ac:dyDescent="0.25">
      <c r="A111" s="66"/>
      <c r="B111" t="s">
        <v>19</v>
      </c>
      <c r="C111" t="s">
        <v>1777</v>
      </c>
      <c r="D111" t="s">
        <v>1724</v>
      </c>
    </row>
    <row r="112" spans="1:4" x14ac:dyDescent="0.25">
      <c r="A112" s="66"/>
      <c r="B112" t="s">
        <v>189</v>
      </c>
      <c r="C112" t="s">
        <v>1778</v>
      </c>
      <c r="D112" t="s">
        <v>1779</v>
      </c>
    </row>
    <row r="113" spans="1:4" x14ac:dyDescent="0.25">
      <c r="A113" s="66"/>
      <c r="B113" t="s">
        <v>1780</v>
      </c>
      <c r="C113" t="s">
        <v>1781</v>
      </c>
      <c r="D113" t="s">
        <v>1782</v>
      </c>
    </row>
    <row r="114" spans="1:4" x14ac:dyDescent="0.25">
      <c r="A114" s="66"/>
      <c r="B114" t="s">
        <v>1</v>
      </c>
      <c r="C114" t="s">
        <v>1783</v>
      </c>
      <c r="D114" t="s">
        <v>1701</v>
      </c>
    </row>
    <row r="115" spans="1:4" x14ac:dyDescent="0.25">
      <c r="A115" s="66"/>
      <c r="B115" t="s">
        <v>190</v>
      </c>
      <c r="C115" t="s">
        <v>1784</v>
      </c>
      <c r="D115" t="s">
        <v>1785</v>
      </c>
    </row>
    <row r="116" spans="1:4" x14ac:dyDescent="0.25">
      <c r="A116" s="66"/>
      <c r="B116" t="s">
        <v>26</v>
      </c>
      <c r="C116" t="s">
        <v>1786</v>
      </c>
      <c r="D116" t="s">
        <v>1787</v>
      </c>
    </row>
    <row r="117" spans="1:4" x14ac:dyDescent="0.25">
      <c r="A117" s="66"/>
      <c r="B117" t="s">
        <v>185</v>
      </c>
      <c r="C117" t="s">
        <v>1788</v>
      </c>
      <c r="D117" t="s">
        <v>1789</v>
      </c>
    </row>
    <row r="118" spans="1:4" x14ac:dyDescent="0.25">
      <c r="A118" s="66"/>
      <c r="B118" t="s">
        <v>201</v>
      </c>
      <c r="C118" t="s">
        <v>1790</v>
      </c>
      <c r="D118" t="s">
        <v>1701</v>
      </c>
    </row>
    <row r="119" spans="1:4" x14ac:dyDescent="0.25">
      <c r="A119" s="66"/>
      <c r="B119" t="s">
        <v>25</v>
      </c>
      <c r="C119" t="s">
        <v>1791</v>
      </c>
      <c r="D119" t="s">
        <v>1792</v>
      </c>
    </row>
    <row r="120" spans="1:4" x14ac:dyDescent="0.25">
      <c r="A120" s="66"/>
      <c r="B120" t="s">
        <v>2069</v>
      </c>
      <c r="C120" t="s">
        <v>2070</v>
      </c>
      <c r="D120" t="s">
        <v>2071</v>
      </c>
    </row>
    <row r="121" spans="1:4" x14ac:dyDescent="0.25">
      <c r="A121" s="66"/>
      <c r="B121" t="s">
        <v>170</v>
      </c>
      <c r="C121" t="s">
        <v>170</v>
      </c>
      <c r="D121" t="s">
        <v>1793</v>
      </c>
    </row>
    <row r="122" spans="1:4" x14ac:dyDescent="0.25">
      <c r="A122" s="66"/>
      <c r="B122" t="s">
        <v>4</v>
      </c>
      <c r="C122" t="s">
        <v>1794</v>
      </c>
      <c r="D122" t="s">
        <v>1706</v>
      </c>
    </row>
    <row r="123" spans="1:4" x14ac:dyDescent="0.25">
      <c r="A123" s="66"/>
      <c r="B123" t="s">
        <v>1216</v>
      </c>
      <c r="C123" t="s">
        <v>1216</v>
      </c>
      <c r="D123" t="s">
        <v>1999</v>
      </c>
    </row>
    <row r="124" spans="1:4" x14ac:dyDescent="0.25">
      <c r="A124" s="66"/>
      <c r="B124" t="s">
        <v>14</v>
      </c>
      <c r="C124" t="s">
        <v>14</v>
      </c>
      <c r="D124" t="s">
        <v>1795</v>
      </c>
    </row>
    <row r="125" spans="1:4" x14ac:dyDescent="0.25">
      <c r="A125" s="66"/>
      <c r="B125" t="s">
        <v>980</v>
      </c>
      <c r="C125" t="s">
        <v>980</v>
      </c>
      <c r="D125" t="s">
        <v>1989</v>
      </c>
    </row>
    <row r="126" spans="1:4" x14ac:dyDescent="0.25">
      <c r="A126" s="66"/>
      <c r="B126" t="s">
        <v>204</v>
      </c>
      <c r="C126" t="s">
        <v>204</v>
      </c>
      <c r="D126" t="s">
        <v>1697</v>
      </c>
    </row>
    <row r="128" spans="1:4" ht="15" customHeight="1" x14ac:dyDescent="0.25">
      <c r="A128" s="66" t="s">
        <v>1796</v>
      </c>
      <c r="B128" t="s">
        <v>1740</v>
      </c>
      <c r="C128" t="s">
        <v>1797</v>
      </c>
    </row>
    <row r="129" spans="1:3" ht="15" customHeight="1" x14ac:dyDescent="0.25">
      <c r="A129" s="66"/>
      <c r="B129" t="s">
        <v>2075</v>
      </c>
      <c r="C129" t="s">
        <v>2075</v>
      </c>
    </row>
    <row r="130" spans="1:3" x14ac:dyDescent="0.25">
      <c r="A130" s="66"/>
      <c r="B130" t="s">
        <v>1707</v>
      </c>
      <c r="C130" t="s">
        <v>1798</v>
      </c>
    </row>
    <row r="131" spans="1:3" x14ac:dyDescent="0.25">
      <c r="A131" s="66"/>
      <c r="B131" t="s">
        <v>1697</v>
      </c>
      <c r="C131" t="s">
        <v>1697</v>
      </c>
    </row>
    <row r="132" spans="1:3" x14ac:dyDescent="0.25">
      <c r="A132" s="66"/>
      <c r="B132" t="s">
        <v>1795</v>
      </c>
      <c r="C132" t="s">
        <v>1795</v>
      </c>
    </row>
    <row r="133" spans="1:3" x14ac:dyDescent="0.25">
      <c r="A133" s="66"/>
      <c r="B133" t="s">
        <v>1699</v>
      </c>
      <c r="C133" t="s">
        <v>1699</v>
      </c>
    </row>
    <row r="134" spans="1:3" x14ac:dyDescent="0.25">
      <c r="A134" s="66"/>
      <c r="B134" t="s">
        <v>1693</v>
      </c>
      <c r="C134" t="s">
        <v>1799</v>
      </c>
    </row>
    <row r="135" spans="1:3" x14ac:dyDescent="0.25">
      <c r="A135" s="66"/>
      <c r="B135" t="s">
        <v>1756</v>
      </c>
      <c r="C135" t="s">
        <v>1800</v>
      </c>
    </row>
    <row r="136" spans="1:3" x14ac:dyDescent="0.25">
      <c r="A136" s="66"/>
      <c r="B136" t="s">
        <v>1757</v>
      </c>
      <c r="C136" t="s">
        <v>1801</v>
      </c>
    </row>
    <row r="137" spans="1:3" x14ac:dyDescent="0.25">
      <c r="A137" s="66"/>
      <c r="B137" t="s">
        <v>1727</v>
      </c>
      <c r="C137" t="s">
        <v>1802</v>
      </c>
    </row>
    <row r="138" spans="1:3" x14ac:dyDescent="0.25">
      <c r="A138" s="66"/>
      <c r="B138" t="s">
        <v>1725</v>
      </c>
      <c r="C138" t="s">
        <v>1725</v>
      </c>
    </row>
    <row r="139" spans="1:3" x14ac:dyDescent="0.25">
      <c r="A139" s="66"/>
      <c r="B139" t="s">
        <v>1701</v>
      </c>
      <c r="C139" t="s">
        <v>1803</v>
      </c>
    </row>
    <row r="140" spans="1:3" x14ac:dyDescent="0.25">
      <c r="A140" s="66"/>
      <c r="B140" t="s">
        <v>1785</v>
      </c>
      <c r="C140" t="s">
        <v>1804</v>
      </c>
    </row>
    <row r="141" spans="1:3" x14ac:dyDescent="0.25">
      <c r="A141" s="66"/>
      <c r="B141" t="s">
        <v>1787</v>
      </c>
      <c r="C141" t="s">
        <v>1805</v>
      </c>
    </row>
    <row r="142" spans="1:3" x14ac:dyDescent="0.25">
      <c r="A142" s="66"/>
      <c r="B142" t="s">
        <v>1714</v>
      </c>
      <c r="C142" t="s">
        <v>1806</v>
      </c>
    </row>
    <row r="143" spans="1:3" x14ac:dyDescent="0.25">
      <c r="A143" s="66"/>
      <c r="B143" t="s">
        <v>1716</v>
      </c>
      <c r="C143" t="s">
        <v>1807</v>
      </c>
    </row>
    <row r="144" spans="1:3" x14ac:dyDescent="0.25">
      <c r="A144" s="66"/>
      <c r="B144" t="s">
        <v>1703</v>
      </c>
      <c r="C144" t="s">
        <v>1808</v>
      </c>
    </row>
    <row r="145" spans="1:3" x14ac:dyDescent="0.25">
      <c r="A145" s="66"/>
      <c r="B145" t="s">
        <v>1698</v>
      </c>
      <c r="C145" t="s">
        <v>1698</v>
      </c>
    </row>
    <row r="146" spans="1:3" x14ac:dyDescent="0.25">
      <c r="A146" s="66"/>
      <c r="B146" t="s">
        <v>1776</v>
      </c>
      <c r="C146" t="s">
        <v>1809</v>
      </c>
    </row>
    <row r="147" spans="1:3" x14ac:dyDescent="0.25">
      <c r="A147" s="66"/>
      <c r="B147" t="s">
        <v>1770</v>
      </c>
      <c r="C147" t="s">
        <v>1810</v>
      </c>
    </row>
    <row r="148" spans="1:3" x14ac:dyDescent="0.25">
      <c r="A148" s="66"/>
      <c r="B148" t="s">
        <v>2003</v>
      </c>
      <c r="C148" t="s">
        <v>2025</v>
      </c>
    </row>
    <row r="149" spans="1:3" x14ac:dyDescent="0.25">
      <c r="A149" s="66"/>
      <c r="B149" t="s">
        <v>1774</v>
      </c>
      <c r="C149" t="s">
        <v>1811</v>
      </c>
    </row>
    <row r="150" spans="1:3" x14ac:dyDescent="0.25">
      <c r="A150" s="66"/>
      <c r="B150" t="s">
        <v>1772</v>
      </c>
      <c r="C150" t="s">
        <v>1812</v>
      </c>
    </row>
    <row r="151" spans="1:3" x14ac:dyDescent="0.25">
      <c r="A151" s="66"/>
      <c r="B151" t="s">
        <v>1709</v>
      </c>
      <c r="C151" t="s">
        <v>1709</v>
      </c>
    </row>
    <row r="152" spans="1:3" x14ac:dyDescent="0.25">
      <c r="A152" s="66"/>
      <c r="B152" t="s">
        <v>2068</v>
      </c>
      <c r="C152" t="s">
        <v>2068</v>
      </c>
    </row>
    <row r="153" spans="1:3" x14ac:dyDescent="0.25">
      <c r="A153" s="66"/>
      <c r="B153" t="s">
        <v>1719</v>
      </c>
      <c r="C153" t="s">
        <v>1813</v>
      </c>
    </row>
    <row r="154" spans="1:3" x14ac:dyDescent="0.25">
      <c r="A154" s="66"/>
      <c r="B154" t="s">
        <v>1792</v>
      </c>
      <c r="C154" t="s">
        <v>1814</v>
      </c>
    </row>
    <row r="155" spans="1:3" x14ac:dyDescent="0.25">
      <c r="A155" s="66"/>
      <c r="B155" t="s">
        <v>2071</v>
      </c>
      <c r="C155" t="s">
        <v>2072</v>
      </c>
    </row>
    <row r="156" spans="1:3" x14ac:dyDescent="0.25">
      <c r="A156" s="66"/>
      <c r="B156" t="s">
        <v>1720</v>
      </c>
      <c r="C156" t="s">
        <v>1815</v>
      </c>
    </row>
    <row r="157" spans="1:3" x14ac:dyDescent="0.25">
      <c r="A157" s="66"/>
      <c r="B157" t="s">
        <v>1768</v>
      </c>
      <c r="C157" t="s">
        <v>1816</v>
      </c>
    </row>
    <row r="158" spans="1:3" x14ac:dyDescent="0.25">
      <c r="A158" s="66"/>
      <c r="B158" t="s">
        <v>1726</v>
      </c>
      <c r="C158" t="s">
        <v>1726</v>
      </c>
    </row>
    <row r="159" spans="1:3" x14ac:dyDescent="0.25">
      <c r="A159" s="66"/>
      <c r="B159" t="s">
        <v>1993</v>
      </c>
      <c r="C159" t="s">
        <v>1993</v>
      </c>
    </row>
    <row r="160" spans="1:3" x14ac:dyDescent="0.25">
      <c r="A160" s="66"/>
      <c r="B160" t="s">
        <v>1721</v>
      </c>
      <c r="C160" t="s">
        <v>1817</v>
      </c>
    </row>
    <row r="161" spans="1:3" x14ac:dyDescent="0.25">
      <c r="A161" s="66"/>
      <c r="B161" t="s">
        <v>1750</v>
      </c>
      <c r="C161" t="s">
        <v>1750</v>
      </c>
    </row>
    <row r="162" spans="1:3" x14ac:dyDescent="0.25">
      <c r="A162" s="66"/>
      <c r="B162" t="s">
        <v>1752</v>
      </c>
      <c r="C162" t="s">
        <v>1818</v>
      </c>
    </row>
    <row r="163" spans="1:3" x14ac:dyDescent="0.25">
      <c r="A163" s="66"/>
      <c r="B163" t="s">
        <v>1754</v>
      </c>
      <c r="C163" t="s">
        <v>1819</v>
      </c>
    </row>
    <row r="164" spans="1:3" x14ac:dyDescent="0.25">
      <c r="A164" s="66"/>
      <c r="B164" t="s">
        <v>2005</v>
      </c>
      <c r="C164" t="s">
        <v>2005</v>
      </c>
    </row>
    <row r="165" spans="1:3" x14ac:dyDescent="0.25">
      <c r="A165" s="66"/>
      <c r="B165" t="s">
        <v>2057</v>
      </c>
      <c r="C165" t="s">
        <v>2057</v>
      </c>
    </row>
    <row r="166" spans="1:3" x14ac:dyDescent="0.25">
      <c r="A166" s="66"/>
      <c r="B166" t="s">
        <v>1759</v>
      </c>
      <c r="C166" t="s">
        <v>1759</v>
      </c>
    </row>
    <row r="167" spans="1:3" x14ac:dyDescent="0.25">
      <c r="A167" s="66"/>
      <c r="B167" t="s">
        <v>1761</v>
      </c>
      <c r="C167" t="s">
        <v>1761</v>
      </c>
    </row>
    <row r="168" spans="1:3" x14ac:dyDescent="0.25">
      <c r="A168" s="66"/>
      <c r="B168" t="s">
        <v>1722</v>
      </c>
      <c r="C168" t="s">
        <v>1722</v>
      </c>
    </row>
    <row r="169" spans="1:3" x14ac:dyDescent="0.25">
      <c r="A169" s="66"/>
      <c r="B169" t="s">
        <v>2032</v>
      </c>
      <c r="C169" t="s">
        <v>2032</v>
      </c>
    </row>
    <row r="170" spans="1:3" x14ac:dyDescent="0.25">
      <c r="A170" s="66"/>
      <c r="B170" t="s">
        <v>1793</v>
      </c>
      <c r="C170" t="s">
        <v>1793</v>
      </c>
    </row>
    <row r="171" spans="1:3" x14ac:dyDescent="0.25">
      <c r="A171" s="66"/>
      <c r="B171" t="s">
        <v>1748</v>
      </c>
      <c r="C171" t="s">
        <v>1820</v>
      </c>
    </row>
    <row r="172" spans="1:3" x14ac:dyDescent="0.25">
      <c r="A172" s="66"/>
      <c r="B172" t="s">
        <v>2035</v>
      </c>
      <c r="C172" t="s">
        <v>2042</v>
      </c>
    </row>
    <row r="173" spans="1:3" x14ac:dyDescent="0.25">
      <c r="A173" s="66"/>
      <c r="B173" t="s">
        <v>2073</v>
      </c>
      <c r="C173" t="s">
        <v>2073</v>
      </c>
    </row>
    <row r="174" spans="1:3" x14ac:dyDescent="0.25">
      <c r="A174" s="66"/>
      <c r="B174" t="s">
        <v>1694</v>
      </c>
      <c r="C174" t="s">
        <v>1821</v>
      </c>
    </row>
    <row r="175" spans="1:3" x14ac:dyDescent="0.25">
      <c r="A175" s="66"/>
      <c r="B175" t="s">
        <v>1986</v>
      </c>
      <c r="C175" t="s">
        <v>1987</v>
      </c>
    </row>
    <row r="176" spans="1:3" x14ac:dyDescent="0.25">
      <c r="A176" s="66"/>
      <c r="B176" t="s">
        <v>1711</v>
      </c>
      <c r="C176" t="s">
        <v>1822</v>
      </c>
    </row>
    <row r="177" spans="1:3" x14ac:dyDescent="0.25">
      <c r="A177" s="66"/>
      <c r="B177" t="s">
        <v>1764</v>
      </c>
      <c r="C177" t="s">
        <v>1823</v>
      </c>
    </row>
    <row r="178" spans="1:3" x14ac:dyDescent="0.25">
      <c r="A178" s="66"/>
      <c r="B178" t="s">
        <v>1824</v>
      </c>
      <c r="C178" t="s">
        <v>1825</v>
      </c>
    </row>
    <row r="179" spans="1:3" x14ac:dyDescent="0.25">
      <c r="A179" s="66"/>
      <c r="B179" t="s">
        <v>1724</v>
      </c>
      <c r="C179" t="s">
        <v>1724</v>
      </c>
    </row>
    <row r="180" spans="1:3" x14ac:dyDescent="0.25">
      <c r="A180" s="66"/>
      <c r="B180" t="s">
        <v>1779</v>
      </c>
      <c r="C180" t="s">
        <v>1826</v>
      </c>
    </row>
    <row r="181" spans="1:3" x14ac:dyDescent="0.25">
      <c r="A181" s="66"/>
      <c r="B181" t="s">
        <v>1782</v>
      </c>
      <c r="C181" t="s">
        <v>1827</v>
      </c>
    </row>
    <row r="182" spans="1:3" x14ac:dyDescent="0.25">
      <c r="A182" s="66"/>
      <c r="B182" t="s">
        <v>1733</v>
      </c>
      <c r="C182" t="s">
        <v>1733</v>
      </c>
    </row>
    <row r="183" spans="1:3" x14ac:dyDescent="0.25">
      <c r="A183" s="66"/>
      <c r="B183" t="s">
        <v>1695</v>
      </c>
      <c r="C183" t="s">
        <v>1695</v>
      </c>
    </row>
    <row r="184" spans="1:3" x14ac:dyDescent="0.25">
      <c r="A184" s="66"/>
      <c r="B184" t="s">
        <v>1744</v>
      </c>
      <c r="C184" t="s">
        <v>1744</v>
      </c>
    </row>
    <row r="185" spans="1:3" x14ac:dyDescent="0.25">
      <c r="A185" s="66"/>
      <c r="B185" t="s">
        <v>2050</v>
      </c>
      <c r="C185" t="s">
        <v>2050</v>
      </c>
    </row>
    <row r="186" spans="1:3" x14ac:dyDescent="0.25">
      <c r="A186" s="66"/>
      <c r="B186" t="s">
        <v>2051</v>
      </c>
      <c r="C186" t="s">
        <v>2051</v>
      </c>
    </row>
    <row r="187" spans="1:3" x14ac:dyDescent="0.25">
      <c r="A187" s="66"/>
      <c r="B187" t="s">
        <v>2033</v>
      </c>
      <c r="C187" t="s">
        <v>2033</v>
      </c>
    </row>
    <row r="188" spans="1:3" x14ac:dyDescent="0.25">
      <c r="A188" s="66"/>
      <c r="B188" t="s">
        <v>1735</v>
      </c>
      <c r="C188" t="s">
        <v>1735</v>
      </c>
    </row>
    <row r="189" spans="1:3" x14ac:dyDescent="0.25">
      <c r="A189" s="66"/>
      <c r="B189" t="s">
        <v>1737</v>
      </c>
      <c r="C189" t="s">
        <v>1828</v>
      </c>
    </row>
    <row r="190" spans="1:3" x14ac:dyDescent="0.25">
      <c r="A190" s="66"/>
      <c r="B190" t="s">
        <v>1746</v>
      </c>
      <c r="C190" t="s">
        <v>1829</v>
      </c>
    </row>
    <row r="191" spans="1:3" x14ac:dyDescent="0.25">
      <c r="A191" s="66"/>
      <c r="B191" t="s">
        <v>1704</v>
      </c>
      <c r="C191" t="s">
        <v>1830</v>
      </c>
    </row>
    <row r="192" spans="1:3" x14ac:dyDescent="0.25">
      <c r="A192" s="66"/>
      <c r="B192" t="s">
        <v>2007</v>
      </c>
      <c r="C192" t="s">
        <v>2008</v>
      </c>
    </row>
    <row r="193" spans="1:4" x14ac:dyDescent="0.25">
      <c r="A193" s="66"/>
      <c r="B193" t="s">
        <v>2099</v>
      </c>
      <c r="C193" t="s">
        <v>2100</v>
      </c>
    </row>
    <row r="194" spans="1:4" x14ac:dyDescent="0.25">
      <c r="A194" s="66"/>
      <c r="B194" t="s">
        <v>1691</v>
      </c>
      <c r="C194" t="s">
        <v>1831</v>
      </c>
    </row>
    <row r="195" spans="1:4" x14ac:dyDescent="0.25">
      <c r="A195" s="66"/>
      <c r="B195" t="s">
        <v>1789</v>
      </c>
      <c r="C195" t="s">
        <v>1832</v>
      </c>
    </row>
    <row r="196" spans="1:4" x14ac:dyDescent="0.25">
      <c r="A196" s="66"/>
      <c r="B196" t="s">
        <v>1742</v>
      </c>
      <c r="C196" t="s">
        <v>1833</v>
      </c>
    </row>
    <row r="197" spans="1:4" x14ac:dyDescent="0.25">
      <c r="A197" s="66"/>
      <c r="B197" t="s">
        <v>1999</v>
      </c>
      <c r="C197" t="s">
        <v>2000</v>
      </c>
    </row>
    <row r="198" spans="1:4" x14ac:dyDescent="0.25">
      <c r="A198" s="66"/>
      <c r="B198" t="s">
        <v>1706</v>
      </c>
      <c r="C198" t="s">
        <v>1834</v>
      </c>
    </row>
    <row r="199" spans="1:4" x14ac:dyDescent="0.25">
      <c r="A199" s="66"/>
      <c r="B199" t="s">
        <v>1710</v>
      </c>
      <c r="C199" t="s">
        <v>1710</v>
      </c>
    </row>
    <row r="200" spans="1:4" x14ac:dyDescent="0.25">
      <c r="A200" s="66"/>
      <c r="B200" t="s">
        <v>1743</v>
      </c>
      <c r="C200" t="s">
        <v>1743</v>
      </c>
    </row>
    <row r="201" spans="1:4" x14ac:dyDescent="0.25">
      <c r="A201" s="66"/>
      <c r="B201" t="s">
        <v>1989</v>
      </c>
      <c r="C201" t="s">
        <v>1989</v>
      </c>
    </row>
    <row r="203" spans="1:4" x14ac:dyDescent="0.25">
      <c r="A203" s="66" t="s">
        <v>1835</v>
      </c>
      <c r="B203" t="s">
        <v>2090</v>
      </c>
      <c r="C203" t="s">
        <v>2091</v>
      </c>
    </row>
    <row r="204" spans="1:4" ht="15" customHeight="1" x14ac:dyDescent="0.25">
      <c r="A204" s="66"/>
      <c r="B204" t="s">
        <v>69</v>
      </c>
      <c r="C204" t="s">
        <v>1836</v>
      </c>
      <c r="D204" t="s">
        <v>69</v>
      </c>
    </row>
    <row r="205" spans="1:4" x14ac:dyDescent="0.25">
      <c r="A205" s="66"/>
      <c r="B205" t="s">
        <v>143</v>
      </c>
      <c r="C205" t="s">
        <v>1837</v>
      </c>
    </row>
    <row r="206" spans="1:4" x14ac:dyDescent="0.25">
      <c r="A206" s="66"/>
      <c r="B206" t="s">
        <v>1838</v>
      </c>
      <c r="C206" t="s">
        <v>1839</v>
      </c>
    </row>
    <row r="207" spans="1:4" x14ac:dyDescent="0.25">
      <c r="A207" s="66"/>
      <c r="B207" t="s">
        <v>70</v>
      </c>
      <c r="C207" t="s">
        <v>1840</v>
      </c>
    </row>
    <row r="209" spans="1:3" x14ac:dyDescent="0.25">
      <c r="A209" s="66" t="s">
        <v>1841</v>
      </c>
      <c r="B209" t="s">
        <v>2092</v>
      </c>
      <c r="C209" t="s">
        <v>2093</v>
      </c>
    </row>
    <row r="210" spans="1:3" ht="15" customHeight="1" x14ac:dyDescent="0.25">
      <c r="A210" s="66"/>
      <c r="B210" t="s">
        <v>46</v>
      </c>
      <c r="C210" t="s">
        <v>1842</v>
      </c>
    </row>
    <row r="211" spans="1:3" ht="15" customHeight="1" x14ac:dyDescent="0.25">
      <c r="A211" s="66"/>
      <c r="B211" t="s">
        <v>1674</v>
      </c>
      <c r="C211" t="s">
        <v>2022</v>
      </c>
    </row>
    <row r="212" spans="1:3" ht="15" customHeight="1" x14ac:dyDescent="0.25">
      <c r="A212" s="66"/>
      <c r="B212" t="s">
        <v>1308</v>
      </c>
      <c r="C212" t="s">
        <v>1843</v>
      </c>
    </row>
    <row r="213" spans="1:3" x14ac:dyDescent="0.25">
      <c r="A213" s="66"/>
      <c r="B213" t="s">
        <v>195</v>
      </c>
      <c r="C213" t="s">
        <v>1844</v>
      </c>
    </row>
    <row r="214" spans="1:3" x14ac:dyDescent="0.25">
      <c r="A214" s="66"/>
      <c r="B214" t="s">
        <v>1255</v>
      </c>
      <c r="C214" t="s">
        <v>2108</v>
      </c>
    </row>
    <row r="215" spans="1:3" x14ac:dyDescent="0.25">
      <c r="A215" s="66"/>
      <c r="B215" t="s">
        <v>56</v>
      </c>
      <c r="C215" t="s">
        <v>1845</v>
      </c>
    </row>
    <row r="216" spans="1:3" x14ac:dyDescent="0.25">
      <c r="A216" s="66"/>
      <c r="B216" t="s">
        <v>39</v>
      </c>
      <c r="C216" t="s">
        <v>1846</v>
      </c>
    </row>
    <row r="217" spans="1:3" x14ac:dyDescent="0.25">
      <c r="A217" s="66"/>
      <c r="B217" t="s">
        <v>57</v>
      </c>
      <c r="C217" t="s">
        <v>1847</v>
      </c>
    </row>
    <row r="218" spans="1:3" x14ac:dyDescent="0.25">
      <c r="A218" s="66"/>
      <c r="B218" t="s">
        <v>1673</v>
      </c>
      <c r="C218" t="s">
        <v>2023</v>
      </c>
    </row>
    <row r="219" spans="1:3" x14ac:dyDescent="0.25">
      <c r="A219" s="66"/>
      <c r="B219" t="s">
        <v>2106</v>
      </c>
      <c r="C219" t="s">
        <v>2111</v>
      </c>
    </row>
    <row r="220" spans="1:3" x14ac:dyDescent="0.25">
      <c r="A220" s="66"/>
      <c r="B220" t="s">
        <v>30</v>
      </c>
      <c r="C220" t="s">
        <v>1848</v>
      </c>
    </row>
    <row r="221" spans="1:3" x14ac:dyDescent="0.25">
      <c r="A221" s="66"/>
      <c r="B221" t="s">
        <v>1849</v>
      </c>
      <c r="C221" t="s">
        <v>1850</v>
      </c>
    </row>
    <row r="222" spans="1:3" x14ac:dyDescent="0.25">
      <c r="A222" s="66"/>
      <c r="B222" t="s">
        <v>267</v>
      </c>
      <c r="C222" t="s">
        <v>1851</v>
      </c>
    </row>
    <row r="223" spans="1:3" x14ac:dyDescent="0.25">
      <c r="A223" s="66"/>
      <c r="B223" t="s">
        <v>1998</v>
      </c>
      <c r="C223" t="s">
        <v>2019</v>
      </c>
    </row>
    <row r="224" spans="1:3" x14ac:dyDescent="0.25">
      <c r="A224" s="66"/>
      <c r="B224" t="s">
        <v>59</v>
      </c>
      <c r="C224" t="s">
        <v>1852</v>
      </c>
    </row>
    <row r="225" spans="1:3" x14ac:dyDescent="0.25">
      <c r="A225" s="66"/>
      <c r="B225" t="s">
        <v>1670</v>
      </c>
      <c r="C225" t="s">
        <v>2016</v>
      </c>
    </row>
    <row r="226" spans="1:3" x14ac:dyDescent="0.25">
      <c r="A226" s="66"/>
      <c r="B226" t="s">
        <v>60</v>
      </c>
      <c r="C226" t="s">
        <v>1853</v>
      </c>
    </row>
    <row r="227" spans="1:3" x14ac:dyDescent="0.25">
      <c r="A227" s="66"/>
      <c r="B227" t="s">
        <v>145</v>
      </c>
      <c r="C227" t="s">
        <v>1854</v>
      </c>
    </row>
    <row r="228" spans="1:3" x14ac:dyDescent="0.25">
      <c r="A228" s="66"/>
      <c r="B228" t="s">
        <v>2097</v>
      </c>
      <c r="C228" s="64" t="s">
        <v>2116</v>
      </c>
    </row>
    <row r="229" spans="1:3" x14ac:dyDescent="0.25">
      <c r="A229" s="66"/>
      <c r="B229" t="s">
        <v>61</v>
      </c>
      <c r="C229" t="s">
        <v>1855</v>
      </c>
    </row>
    <row r="230" spans="1:3" x14ac:dyDescent="0.25">
      <c r="A230" s="66"/>
      <c r="B230" t="s">
        <v>1669</v>
      </c>
      <c r="C230" t="s">
        <v>2015</v>
      </c>
    </row>
    <row r="231" spans="1:3" x14ac:dyDescent="0.25">
      <c r="A231" s="66"/>
      <c r="B231" t="s">
        <v>54</v>
      </c>
      <c r="C231" t="s">
        <v>1856</v>
      </c>
    </row>
    <row r="232" spans="1:3" x14ac:dyDescent="0.25">
      <c r="A232" s="66"/>
      <c r="B232" t="s">
        <v>1258</v>
      </c>
      <c r="C232" t="s">
        <v>2017</v>
      </c>
    </row>
    <row r="233" spans="1:3" x14ac:dyDescent="0.25">
      <c r="A233" s="66"/>
      <c r="B233" t="s">
        <v>1254</v>
      </c>
      <c r="C233" t="s">
        <v>1857</v>
      </c>
    </row>
    <row r="234" spans="1:3" x14ac:dyDescent="0.25">
      <c r="A234" s="66"/>
      <c r="B234" t="s">
        <v>196</v>
      </c>
      <c r="C234" t="s">
        <v>1858</v>
      </c>
    </row>
    <row r="235" spans="1:3" x14ac:dyDescent="0.25">
      <c r="A235" s="66"/>
      <c r="B235" t="s">
        <v>58</v>
      </c>
      <c r="C235" t="s">
        <v>1859</v>
      </c>
    </row>
    <row r="236" spans="1:3" x14ac:dyDescent="0.25">
      <c r="A236" s="66"/>
      <c r="B236" t="s">
        <v>1672</v>
      </c>
      <c r="C236" t="s">
        <v>2024</v>
      </c>
    </row>
    <row r="237" spans="1:3" x14ac:dyDescent="0.25">
      <c r="A237" s="66"/>
      <c r="B237" t="s">
        <v>44</v>
      </c>
      <c r="C237" t="s">
        <v>1860</v>
      </c>
    </row>
    <row r="238" spans="1:3" x14ac:dyDescent="0.25">
      <c r="A238" s="66"/>
      <c r="B238" t="s">
        <v>53</v>
      </c>
      <c r="C238" t="s">
        <v>1861</v>
      </c>
    </row>
    <row r="239" spans="1:3" x14ac:dyDescent="0.25">
      <c r="A239" s="66"/>
      <c r="B239" t="s">
        <v>2010</v>
      </c>
      <c r="C239" t="s">
        <v>2020</v>
      </c>
    </row>
    <row r="240" spans="1:3" x14ac:dyDescent="0.25">
      <c r="A240" s="66"/>
      <c r="B240" t="s">
        <v>63</v>
      </c>
      <c r="C240" t="s">
        <v>1862</v>
      </c>
    </row>
    <row r="241" spans="1:3" x14ac:dyDescent="0.25">
      <c r="A241" s="66"/>
      <c r="B241" t="s">
        <v>1667</v>
      </c>
      <c r="C241" t="s">
        <v>2012</v>
      </c>
    </row>
    <row r="242" spans="1:3" x14ac:dyDescent="0.25">
      <c r="A242" s="66"/>
      <c r="B242" t="s">
        <v>1863</v>
      </c>
      <c r="C242" t="s">
        <v>1864</v>
      </c>
    </row>
    <row r="243" spans="1:3" x14ac:dyDescent="0.25">
      <c r="A243" s="66"/>
      <c r="B243" t="s">
        <v>36</v>
      </c>
      <c r="C243" t="s">
        <v>1865</v>
      </c>
    </row>
    <row r="244" spans="1:3" x14ac:dyDescent="0.25">
      <c r="A244" s="66"/>
      <c r="B244" t="s">
        <v>47</v>
      </c>
      <c r="C244" t="s">
        <v>1866</v>
      </c>
    </row>
    <row r="245" spans="1:3" x14ac:dyDescent="0.25">
      <c r="A245" s="66"/>
      <c r="B245" t="s">
        <v>35</v>
      </c>
      <c r="C245" t="s">
        <v>1867</v>
      </c>
    </row>
    <row r="246" spans="1:3" x14ac:dyDescent="0.25">
      <c r="A246" s="66"/>
      <c r="B246" t="s">
        <v>93</v>
      </c>
      <c r="C246" t="s">
        <v>1868</v>
      </c>
    </row>
    <row r="247" spans="1:3" x14ac:dyDescent="0.25">
      <c r="A247" s="66"/>
      <c r="B247" t="s">
        <v>172</v>
      </c>
      <c r="C247" t="s">
        <v>1869</v>
      </c>
    </row>
    <row r="248" spans="1:3" x14ac:dyDescent="0.25">
      <c r="A248" s="66"/>
      <c r="B248" t="s">
        <v>255</v>
      </c>
      <c r="C248" t="s">
        <v>1870</v>
      </c>
    </row>
    <row r="249" spans="1:3" x14ac:dyDescent="0.25">
      <c r="A249" s="66"/>
      <c r="B249" t="s">
        <v>40</v>
      </c>
      <c r="C249" t="s">
        <v>1871</v>
      </c>
    </row>
    <row r="250" spans="1:3" x14ac:dyDescent="0.25">
      <c r="A250" s="66"/>
      <c r="B250" t="s">
        <v>1668</v>
      </c>
      <c r="C250" t="s">
        <v>2014</v>
      </c>
    </row>
    <row r="251" spans="1:3" x14ac:dyDescent="0.25">
      <c r="A251" s="66"/>
      <c r="B251" t="s">
        <v>1249</v>
      </c>
      <c r="C251" t="s">
        <v>2013</v>
      </c>
    </row>
    <row r="252" spans="1:3" x14ac:dyDescent="0.25">
      <c r="A252" s="66"/>
      <c r="B252" t="s">
        <v>1671</v>
      </c>
      <c r="C252" t="s">
        <v>2018</v>
      </c>
    </row>
    <row r="253" spans="1:3" x14ac:dyDescent="0.25">
      <c r="A253" s="66"/>
      <c r="B253" t="s">
        <v>1252</v>
      </c>
      <c r="C253" t="s">
        <v>2107</v>
      </c>
    </row>
    <row r="254" spans="1:3" x14ac:dyDescent="0.25">
      <c r="A254" s="66"/>
      <c r="B254" t="s">
        <v>52</v>
      </c>
      <c r="C254" t="s">
        <v>1872</v>
      </c>
    </row>
    <row r="255" spans="1:3" x14ac:dyDescent="0.25">
      <c r="A255" s="66"/>
      <c r="B255" t="s">
        <v>2110</v>
      </c>
      <c r="C255" t="s">
        <v>2109</v>
      </c>
    </row>
    <row r="256" spans="1:3" x14ac:dyDescent="0.25">
      <c r="A256" s="66"/>
      <c r="B256" t="s">
        <v>1873</v>
      </c>
      <c r="C256" t="s">
        <v>1874</v>
      </c>
    </row>
    <row r="257" spans="1:3" x14ac:dyDescent="0.25">
      <c r="A257" s="66"/>
      <c r="B257" t="s">
        <v>194</v>
      </c>
      <c r="C257" t="s">
        <v>1875</v>
      </c>
    </row>
    <row r="258" spans="1:3" x14ac:dyDescent="0.25">
      <c r="A258" s="66"/>
      <c r="B258" t="s">
        <v>153</v>
      </c>
      <c r="C258" t="s">
        <v>1876</v>
      </c>
    </row>
    <row r="259" spans="1:3" x14ac:dyDescent="0.25">
      <c r="A259" s="66"/>
      <c r="B259" t="s">
        <v>2011</v>
      </c>
      <c r="C259" t="s">
        <v>2011</v>
      </c>
    </row>
    <row r="260" spans="1:3" x14ac:dyDescent="0.25">
      <c r="A260" s="66"/>
      <c r="B260" t="s">
        <v>64</v>
      </c>
      <c r="C260" t="s">
        <v>1877</v>
      </c>
    </row>
    <row r="261" spans="1:3" x14ac:dyDescent="0.25">
      <c r="A261" s="66"/>
      <c r="B261" t="s">
        <v>31</v>
      </c>
      <c r="C261" t="s">
        <v>1878</v>
      </c>
    </row>
    <row r="262" spans="1:3" x14ac:dyDescent="0.25">
      <c r="A262" s="66"/>
      <c r="B262" t="s">
        <v>1662</v>
      </c>
      <c r="C262" t="s">
        <v>1879</v>
      </c>
    </row>
    <row r="263" spans="1:3" x14ac:dyDescent="0.25">
      <c r="A263" s="66"/>
      <c r="B263" t="s">
        <v>236</v>
      </c>
      <c r="C263" t="s">
        <v>1880</v>
      </c>
    </row>
    <row r="264" spans="1:3" x14ac:dyDescent="0.25">
      <c r="A264" s="66"/>
      <c r="B264" t="s">
        <v>197</v>
      </c>
      <c r="C264" t="s">
        <v>1881</v>
      </c>
    </row>
    <row r="265" spans="1:3" x14ac:dyDescent="0.25">
      <c r="A265" s="66"/>
      <c r="B265" t="s">
        <v>1676</v>
      </c>
      <c r="C265" t="s">
        <v>2115</v>
      </c>
    </row>
    <row r="266" spans="1:3" x14ac:dyDescent="0.25">
      <c r="A266" s="66"/>
      <c r="B266" t="s">
        <v>154</v>
      </c>
      <c r="C266" t="s">
        <v>1882</v>
      </c>
    </row>
    <row r="267" spans="1:3" x14ac:dyDescent="0.25">
      <c r="A267" s="66"/>
      <c r="B267" t="s">
        <v>198</v>
      </c>
      <c r="C267" t="s">
        <v>1883</v>
      </c>
    </row>
    <row r="268" spans="1:3" x14ac:dyDescent="0.25">
      <c r="A268" s="66"/>
      <c r="B268" t="s">
        <v>2059</v>
      </c>
      <c r="C268" t="s">
        <v>2096</v>
      </c>
    </row>
    <row r="269" spans="1:3" x14ac:dyDescent="0.25">
      <c r="A269" s="66"/>
      <c r="B269" t="s">
        <v>2047</v>
      </c>
      <c r="C269" t="s">
        <v>2048</v>
      </c>
    </row>
    <row r="270" spans="1:3" x14ac:dyDescent="0.25">
      <c r="A270" s="66"/>
      <c r="B270" t="s">
        <v>66</v>
      </c>
      <c r="C270" t="s">
        <v>1884</v>
      </c>
    </row>
    <row r="271" spans="1:3" x14ac:dyDescent="0.25">
      <c r="A271" s="66"/>
      <c r="B271" t="s">
        <v>183</v>
      </c>
      <c r="C271" t="s">
        <v>1885</v>
      </c>
    </row>
    <row r="272" spans="1:3" x14ac:dyDescent="0.25">
      <c r="A272" s="66"/>
      <c r="B272" t="s">
        <v>50</v>
      </c>
      <c r="C272" t="s">
        <v>1886</v>
      </c>
    </row>
    <row r="273" spans="1:3" x14ac:dyDescent="0.25">
      <c r="A273" s="66"/>
      <c r="B273" t="s">
        <v>49</v>
      </c>
      <c r="C273" t="s">
        <v>1887</v>
      </c>
    </row>
    <row r="274" spans="1:3" x14ac:dyDescent="0.25">
      <c r="A274" s="66"/>
      <c r="B274" t="s">
        <v>43</v>
      </c>
      <c r="C274" t="s">
        <v>1888</v>
      </c>
    </row>
    <row r="275" spans="1:3" x14ac:dyDescent="0.25">
      <c r="A275" s="66"/>
      <c r="B275" t="s">
        <v>1251</v>
      </c>
      <c r="C275" t="s">
        <v>1889</v>
      </c>
    </row>
    <row r="276" spans="1:3" x14ac:dyDescent="0.25">
      <c r="A276" s="66"/>
      <c r="B276" t="s">
        <v>55</v>
      </c>
      <c r="C276" t="s">
        <v>1890</v>
      </c>
    </row>
    <row r="277" spans="1:3" x14ac:dyDescent="0.25">
      <c r="A277" s="66"/>
      <c r="B277" t="s">
        <v>199</v>
      </c>
      <c r="C277" t="s">
        <v>1891</v>
      </c>
    </row>
    <row r="278" spans="1:3" x14ac:dyDescent="0.25">
      <c r="A278" s="66"/>
      <c r="B278" t="s">
        <v>41</v>
      </c>
      <c r="C278" t="s">
        <v>1892</v>
      </c>
    </row>
    <row r="279" spans="1:3" x14ac:dyDescent="0.25">
      <c r="A279" s="66"/>
      <c r="B279" t="s">
        <v>33</v>
      </c>
      <c r="C279" t="s">
        <v>1893</v>
      </c>
    </row>
    <row r="280" spans="1:3" x14ac:dyDescent="0.25">
      <c r="A280" s="66"/>
      <c r="B280" t="s">
        <v>142</v>
      </c>
      <c r="C280" t="s">
        <v>1894</v>
      </c>
    </row>
    <row r="281" spans="1:3" x14ac:dyDescent="0.25">
      <c r="A281" s="66"/>
      <c r="B281" t="s">
        <v>45</v>
      </c>
      <c r="C281" t="s">
        <v>1895</v>
      </c>
    </row>
    <row r="282" spans="1:3" x14ac:dyDescent="0.25">
      <c r="A282" s="66"/>
      <c r="B282" t="s">
        <v>2028</v>
      </c>
      <c r="C282" t="s">
        <v>2029</v>
      </c>
    </row>
    <row r="283" spans="1:3" x14ac:dyDescent="0.25">
      <c r="A283" s="66"/>
      <c r="B283" t="s">
        <v>2026</v>
      </c>
      <c r="C283" t="s">
        <v>2027</v>
      </c>
    </row>
    <row r="284" spans="1:3" x14ac:dyDescent="0.25">
      <c r="A284" s="66"/>
      <c r="B284" t="s">
        <v>37</v>
      </c>
      <c r="C284" t="s">
        <v>1896</v>
      </c>
    </row>
    <row r="285" spans="1:3" x14ac:dyDescent="0.25">
      <c r="A285" s="66"/>
      <c r="B285" t="s">
        <v>1256</v>
      </c>
      <c r="C285" t="s">
        <v>2021</v>
      </c>
    </row>
    <row r="286" spans="1:3" x14ac:dyDescent="0.25">
      <c r="A286" s="66"/>
      <c r="B286" t="s">
        <v>1897</v>
      </c>
      <c r="C286" t="s">
        <v>1898</v>
      </c>
    </row>
    <row r="287" spans="1:3" x14ac:dyDescent="0.25">
      <c r="A287" s="66"/>
      <c r="B287" t="s">
        <v>177</v>
      </c>
      <c r="C287" t="s">
        <v>1899</v>
      </c>
    </row>
    <row r="288" spans="1:3" x14ac:dyDescent="0.25">
      <c r="A288" s="66"/>
      <c r="B288" t="s">
        <v>51</v>
      </c>
      <c r="C288" t="s">
        <v>1900</v>
      </c>
    </row>
    <row r="289" spans="1:3" x14ac:dyDescent="0.25">
      <c r="A289" s="66"/>
      <c r="B289" t="s">
        <v>42</v>
      </c>
      <c r="C289" t="s">
        <v>1901</v>
      </c>
    </row>
    <row r="290" spans="1:3" x14ac:dyDescent="0.25">
      <c r="A290" s="66"/>
      <c r="B290" t="s">
        <v>1660</v>
      </c>
      <c r="C290" t="s">
        <v>1902</v>
      </c>
    </row>
    <row r="291" spans="1:3" x14ac:dyDescent="0.25">
      <c r="A291" s="66"/>
      <c r="B291" t="s">
        <v>1659</v>
      </c>
      <c r="C291" t="s">
        <v>1903</v>
      </c>
    </row>
    <row r="292" spans="1:3" x14ac:dyDescent="0.25">
      <c r="A292" s="66"/>
      <c r="B292" t="s">
        <v>1658</v>
      </c>
      <c r="C292" t="s">
        <v>1904</v>
      </c>
    </row>
    <row r="293" spans="1:3" x14ac:dyDescent="0.25">
      <c r="A293" s="66"/>
      <c r="B293" t="s">
        <v>34</v>
      </c>
      <c r="C293" t="s">
        <v>1905</v>
      </c>
    </row>
    <row r="294" spans="1:3" x14ac:dyDescent="0.25">
      <c r="A294" s="66"/>
      <c r="B294" t="s">
        <v>48</v>
      </c>
      <c r="C294" t="s">
        <v>1906</v>
      </c>
    </row>
    <row r="295" spans="1:3" x14ac:dyDescent="0.25">
      <c r="A295" s="66"/>
      <c r="B295" t="s">
        <v>1257</v>
      </c>
      <c r="C295" t="s">
        <v>2112</v>
      </c>
    </row>
    <row r="296" spans="1:3" x14ac:dyDescent="0.25">
      <c r="A296" s="66"/>
      <c r="B296" t="s">
        <v>2103</v>
      </c>
      <c r="C296" t="s">
        <v>2105</v>
      </c>
    </row>
    <row r="297" spans="1:3" x14ac:dyDescent="0.25">
      <c r="A297" s="66"/>
      <c r="B297" t="s">
        <v>65</v>
      </c>
      <c r="C297" t="s">
        <v>1907</v>
      </c>
    </row>
    <row r="298" spans="1:3" x14ac:dyDescent="0.25">
      <c r="A298" s="66"/>
      <c r="B298" t="s">
        <v>67</v>
      </c>
      <c r="C298" t="s">
        <v>1908</v>
      </c>
    </row>
    <row r="299" spans="1:3" x14ac:dyDescent="0.25">
      <c r="A299" s="66"/>
      <c r="B299" t="s">
        <v>32</v>
      </c>
      <c r="C299" t="s">
        <v>1909</v>
      </c>
    </row>
    <row r="300" spans="1:3" x14ac:dyDescent="0.25">
      <c r="A300" s="66"/>
      <c r="B300" t="s">
        <v>62</v>
      </c>
      <c r="C300" t="s">
        <v>1910</v>
      </c>
    </row>
    <row r="301" spans="1:3" x14ac:dyDescent="0.25">
      <c r="A301" s="66"/>
      <c r="B301" t="s">
        <v>38</v>
      </c>
      <c r="C301" t="s">
        <v>1911</v>
      </c>
    </row>
    <row r="302" spans="1:3" x14ac:dyDescent="0.25">
      <c r="A302" s="66"/>
      <c r="B302" t="s">
        <v>68</v>
      </c>
      <c r="C302" t="s">
        <v>1912</v>
      </c>
    </row>
  </sheetData>
  <mergeCells count="5">
    <mergeCell ref="A9:A126"/>
    <mergeCell ref="A128:A201"/>
    <mergeCell ref="A2:A7"/>
    <mergeCell ref="A203:A207"/>
    <mergeCell ref="A209:A302"/>
  </mergeCells>
  <conditionalFormatting sqref="E53">
    <cfRule type="expression" dxfId="71" priority="25">
      <formula>$A53="FP-Cross"</formula>
    </cfRule>
    <cfRule type="expression" dxfId="70" priority="26">
      <formula>$A53="FPP"</formula>
    </cfRule>
    <cfRule type="expression" dxfId="69" priority="27">
      <formula>$A53="LIFT"</formula>
    </cfRule>
    <cfRule type="expression" dxfId="68" priority="28">
      <formula>$A53="SFP"</formula>
    </cfRule>
  </conditionalFormatting>
  <conditionalFormatting sqref="C55">
    <cfRule type="expression" dxfId="67" priority="18">
      <formula>$A55="FP-Cross"</formula>
    </cfRule>
    <cfRule type="expression" dxfId="66" priority="19">
      <formula>$A55="SFP (NP)"</formula>
    </cfRule>
    <cfRule type="expression" dxfId="65" priority="20">
      <formula>$A55="FPP/SE"</formula>
    </cfRule>
    <cfRule type="expression" dxfId="64" priority="21">
      <formula>$A55="FPP/LIFT"</formula>
    </cfRule>
    <cfRule type="expression" dxfId="63" priority="22">
      <formula>$A55="FPP"</formula>
    </cfRule>
    <cfRule type="expression" dxfId="62" priority="23">
      <formula>$A55="LIFT"</formula>
    </cfRule>
    <cfRule type="expression" dxfId="61" priority="24">
      <formula>$A55="SFP"</formula>
    </cfRule>
  </conditionalFormatting>
  <conditionalFormatting sqref="C94">
    <cfRule type="expression" dxfId="60" priority="11">
      <formula>$A94="FP-Cross"</formula>
    </cfRule>
    <cfRule type="expression" dxfId="59" priority="12">
      <formula>$A94="SFP (NP)"</formula>
    </cfRule>
    <cfRule type="expression" dxfId="58" priority="13">
      <formula>$A94="FPP/SE"</formula>
    </cfRule>
    <cfRule type="expression" dxfId="57" priority="14">
      <formula>$A94="FPP/LIFT"</formula>
    </cfRule>
    <cfRule type="expression" dxfId="56" priority="15">
      <formula>$A94="FPP"</formula>
    </cfRule>
    <cfRule type="expression" dxfId="55" priority="16">
      <formula>$A94="LIFT"</formula>
    </cfRule>
    <cfRule type="expression" dxfId="54" priority="17">
      <formula>$A94="SFP"</formula>
    </cfRule>
  </conditionalFormatting>
  <conditionalFormatting sqref="C74">
    <cfRule type="expression" dxfId="53" priority="1">
      <formula>$A74="LIFT/SE"</formula>
    </cfRule>
    <cfRule type="expression" dxfId="52" priority="2">
      <formula>$A74="SE"</formula>
    </cfRule>
    <cfRule type="expression" dxfId="51" priority="3">
      <formula>$A74="LIFT/FP-Cross"</formula>
    </cfRule>
    <cfRule type="expression" dxfId="50" priority="4">
      <formula>$A74="FP-Cross"</formula>
    </cfRule>
    <cfRule type="expression" dxfId="49" priority="5">
      <formula>$A74="SFP (NP)"</formula>
    </cfRule>
    <cfRule type="expression" dxfId="48" priority="6">
      <formula>$A74="FPP/SE"</formula>
    </cfRule>
    <cfRule type="expression" dxfId="47" priority="7">
      <formula>$A74="FPP/LIFT"</formula>
    </cfRule>
    <cfRule type="expression" dxfId="46" priority="8">
      <formula>$A74="FPP"</formula>
    </cfRule>
    <cfRule type="expression" dxfId="45" priority="9">
      <formula>$A74="LIFT"</formula>
    </cfRule>
    <cfRule type="expression" dxfId="44" priority="10">
      <formula>$A74="SFP"</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01D62-4731-4E99-A658-68A9AAF3AA30}">
  <dimension ref="A1:AR45"/>
  <sheetViews>
    <sheetView tabSelected="1" zoomScale="70" zoomScaleNormal="70" workbookViewId="0">
      <selection activeCell="E36" sqref="E36:I36"/>
    </sheetView>
  </sheetViews>
  <sheetFormatPr defaultColWidth="8.7109375" defaultRowHeight="15.75" x14ac:dyDescent="0.25"/>
  <cols>
    <col min="1" max="1" width="8.7109375" style="21"/>
    <col min="2" max="2" width="8.7109375" style="45" customWidth="1"/>
    <col min="3" max="16384" width="8.7109375" style="21"/>
  </cols>
  <sheetData>
    <row r="1" spans="1:44" x14ac:dyDescent="0.25">
      <c r="A1" s="17"/>
      <c r="B1" s="18"/>
      <c r="C1" s="19"/>
      <c r="D1" s="19"/>
      <c r="E1" s="19"/>
      <c r="F1" s="19"/>
      <c r="G1" s="19"/>
      <c r="H1" s="19"/>
      <c r="I1" s="19"/>
      <c r="J1" s="19"/>
      <c r="K1" s="19"/>
      <c r="L1" s="19"/>
      <c r="M1" s="19"/>
      <c r="N1" s="19"/>
      <c r="O1" s="19"/>
      <c r="P1" s="19"/>
      <c r="Q1" s="19"/>
      <c r="R1" s="19"/>
      <c r="S1" s="19"/>
      <c r="T1" s="19"/>
      <c r="U1" s="19"/>
      <c r="V1" s="20"/>
      <c r="W1" s="17"/>
      <c r="X1" s="18"/>
      <c r="Y1" s="19"/>
      <c r="Z1" s="19"/>
      <c r="AA1" s="19"/>
      <c r="AB1" s="19"/>
      <c r="AC1" s="19"/>
      <c r="AD1" s="19"/>
      <c r="AE1" s="19"/>
      <c r="AF1" s="19"/>
      <c r="AG1" s="19"/>
      <c r="AH1" s="19"/>
      <c r="AI1" s="19"/>
      <c r="AJ1" s="19"/>
      <c r="AK1" s="19"/>
      <c r="AL1" s="19"/>
      <c r="AM1" s="19"/>
      <c r="AN1" s="19"/>
      <c r="AO1" s="19"/>
      <c r="AP1" s="19"/>
      <c r="AQ1" s="19"/>
      <c r="AR1" s="20"/>
    </row>
    <row r="2" spans="1:44" x14ac:dyDescent="0.25">
      <c r="A2" s="22"/>
      <c r="B2" s="23"/>
      <c r="C2" s="88" t="s">
        <v>2118</v>
      </c>
      <c r="D2" s="88"/>
      <c r="E2" s="88"/>
      <c r="F2" s="88"/>
      <c r="G2" s="88"/>
      <c r="H2" s="88"/>
      <c r="I2" s="88"/>
      <c r="J2" s="88"/>
      <c r="K2" s="88"/>
      <c r="L2" s="88"/>
      <c r="M2" s="88"/>
      <c r="N2" s="88"/>
      <c r="O2" s="88"/>
      <c r="P2" s="88"/>
      <c r="Q2" s="88"/>
      <c r="R2" s="24"/>
      <c r="S2" s="24"/>
      <c r="T2" s="24"/>
      <c r="U2" s="24"/>
      <c r="V2" s="25"/>
      <c r="W2" s="22"/>
      <c r="X2" s="23"/>
      <c r="Y2" s="88" t="s">
        <v>2117</v>
      </c>
      <c r="Z2" s="88"/>
      <c r="AA2" s="88"/>
      <c r="AB2" s="88"/>
      <c r="AC2" s="88"/>
      <c r="AD2" s="88"/>
      <c r="AE2" s="88"/>
      <c r="AF2" s="88"/>
      <c r="AG2" s="88"/>
      <c r="AH2" s="88"/>
      <c r="AI2" s="88"/>
      <c r="AJ2" s="88"/>
      <c r="AK2" s="88"/>
      <c r="AL2" s="88"/>
      <c r="AM2" s="88"/>
      <c r="AN2" s="24"/>
      <c r="AO2" s="24"/>
      <c r="AP2" s="24"/>
      <c r="AQ2" s="24"/>
      <c r="AR2" s="25"/>
    </row>
    <row r="3" spans="1:44" x14ac:dyDescent="0.25">
      <c r="A3" s="22"/>
      <c r="B3" s="23"/>
      <c r="C3" s="88"/>
      <c r="D3" s="88"/>
      <c r="E3" s="88"/>
      <c r="F3" s="88"/>
      <c r="G3" s="88"/>
      <c r="H3" s="88"/>
      <c r="I3" s="88"/>
      <c r="J3" s="88"/>
      <c r="K3" s="88"/>
      <c r="L3" s="88"/>
      <c r="M3" s="88"/>
      <c r="N3" s="88"/>
      <c r="O3" s="88"/>
      <c r="P3" s="88"/>
      <c r="Q3" s="88"/>
      <c r="R3" s="24"/>
      <c r="S3" s="24"/>
      <c r="T3" s="24"/>
      <c r="U3" s="24"/>
      <c r="V3" s="25"/>
      <c r="W3" s="22"/>
      <c r="X3" s="23"/>
      <c r="Y3" s="88"/>
      <c r="Z3" s="88"/>
      <c r="AA3" s="88"/>
      <c r="AB3" s="88"/>
      <c r="AC3" s="88"/>
      <c r="AD3" s="88"/>
      <c r="AE3" s="88"/>
      <c r="AF3" s="88"/>
      <c r="AG3" s="88"/>
      <c r="AH3" s="88"/>
      <c r="AI3" s="88"/>
      <c r="AJ3" s="88"/>
      <c r="AK3" s="88"/>
      <c r="AL3" s="88"/>
      <c r="AM3" s="88"/>
      <c r="AN3" s="24"/>
      <c r="AO3" s="24"/>
      <c r="AP3" s="24"/>
      <c r="AQ3" s="24"/>
      <c r="AR3" s="25"/>
    </row>
    <row r="4" spans="1:44" x14ac:dyDescent="0.25">
      <c r="A4" s="22"/>
      <c r="B4" s="23"/>
      <c r="C4" s="24"/>
      <c r="D4" s="24"/>
      <c r="E4" s="24"/>
      <c r="F4" s="24"/>
      <c r="G4" s="24"/>
      <c r="H4" s="24"/>
      <c r="I4" s="24"/>
      <c r="J4" s="24"/>
      <c r="K4" s="24"/>
      <c r="L4" s="24"/>
      <c r="M4" s="24"/>
      <c r="N4" s="24"/>
      <c r="O4" s="24"/>
      <c r="P4" s="24"/>
      <c r="Q4" s="24"/>
      <c r="R4" s="24"/>
      <c r="S4" s="24"/>
      <c r="T4" s="24"/>
      <c r="U4" s="24"/>
      <c r="V4" s="25"/>
      <c r="W4" s="22"/>
      <c r="X4" s="23"/>
      <c r="Y4" s="24"/>
      <c r="Z4" s="24"/>
      <c r="AA4" s="24"/>
      <c r="AB4" s="24"/>
      <c r="AC4" s="24"/>
      <c r="AD4" s="24"/>
      <c r="AE4" s="24"/>
      <c r="AF4" s="24"/>
      <c r="AG4" s="24"/>
      <c r="AH4" s="24"/>
      <c r="AI4" s="24"/>
      <c r="AJ4" s="24"/>
      <c r="AK4" s="24"/>
      <c r="AL4" s="24"/>
      <c r="AM4" s="24"/>
      <c r="AN4" s="24"/>
      <c r="AO4" s="24"/>
      <c r="AP4" s="24"/>
      <c r="AQ4" s="24"/>
      <c r="AR4" s="25"/>
    </row>
    <row r="5" spans="1:44" ht="15.75" customHeight="1" x14ac:dyDescent="0.25">
      <c r="A5" s="22"/>
      <c r="B5" s="89" t="s">
        <v>1913</v>
      </c>
      <c r="C5" s="89"/>
      <c r="D5" s="89"/>
      <c r="E5" s="89"/>
      <c r="F5" s="89"/>
      <c r="G5" s="89"/>
      <c r="H5" s="89"/>
      <c r="I5" s="89"/>
      <c r="J5" s="89"/>
      <c r="K5" s="89"/>
      <c r="L5" s="89"/>
      <c r="M5" s="89"/>
      <c r="N5" s="89"/>
      <c r="O5" s="89"/>
      <c r="P5" s="89"/>
      <c r="Q5" s="89"/>
      <c r="R5" s="89"/>
      <c r="S5" s="89"/>
      <c r="T5" s="89"/>
      <c r="U5" s="89"/>
      <c r="V5" s="25"/>
      <c r="W5" s="22"/>
      <c r="X5" s="89" t="s">
        <v>1914</v>
      </c>
      <c r="Y5" s="89"/>
      <c r="Z5" s="89"/>
      <c r="AA5" s="89"/>
      <c r="AB5" s="89"/>
      <c r="AC5" s="89"/>
      <c r="AD5" s="89"/>
      <c r="AE5" s="89"/>
      <c r="AF5" s="89"/>
      <c r="AG5" s="89"/>
      <c r="AH5" s="89"/>
      <c r="AI5" s="89"/>
      <c r="AJ5" s="89"/>
      <c r="AK5" s="89"/>
      <c r="AL5" s="89"/>
      <c r="AM5" s="89"/>
      <c r="AN5" s="89"/>
      <c r="AO5" s="89"/>
      <c r="AP5" s="89"/>
      <c r="AQ5" s="89"/>
      <c r="AR5" s="25"/>
    </row>
    <row r="6" spans="1:44" x14ac:dyDescent="0.25">
      <c r="A6" s="22"/>
      <c r="B6" s="89"/>
      <c r="C6" s="89"/>
      <c r="D6" s="89"/>
      <c r="E6" s="89"/>
      <c r="F6" s="89"/>
      <c r="G6" s="89"/>
      <c r="H6" s="89"/>
      <c r="I6" s="89"/>
      <c r="J6" s="89"/>
      <c r="K6" s="89"/>
      <c r="L6" s="89"/>
      <c r="M6" s="89"/>
      <c r="N6" s="89"/>
      <c r="O6" s="89"/>
      <c r="P6" s="89"/>
      <c r="Q6" s="89"/>
      <c r="R6" s="89"/>
      <c r="S6" s="89"/>
      <c r="T6" s="89"/>
      <c r="U6" s="89"/>
      <c r="V6" s="25"/>
      <c r="W6" s="22"/>
      <c r="X6" s="89"/>
      <c r="Y6" s="89"/>
      <c r="Z6" s="89"/>
      <c r="AA6" s="89"/>
      <c r="AB6" s="89"/>
      <c r="AC6" s="89"/>
      <c r="AD6" s="89"/>
      <c r="AE6" s="89"/>
      <c r="AF6" s="89"/>
      <c r="AG6" s="89"/>
      <c r="AH6" s="89"/>
      <c r="AI6" s="89"/>
      <c r="AJ6" s="89"/>
      <c r="AK6" s="89"/>
      <c r="AL6" s="89"/>
      <c r="AM6" s="89"/>
      <c r="AN6" s="89"/>
      <c r="AO6" s="89"/>
      <c r="AP6" s="89"/>
      <c r="AQ6" s="89"/>
      <c r="AR6" s="25"/>
    </row>
    <row r="7" spans="1:44" x14ac:dyDescent="0.25">
      <c r="A7" s="22"/>
      <c r="B7" s="23"/>
      <c r="C7" s="24"/>
      <c r="D7" s="24"/>
      <c r="E7" s="24"/>
      <c r="F7" s="24"/>
      <c r="G7" s="24"/>
      <c r="H7" s="24"/>
      <c r="I7" s="24"/>
      <c r="J7" s="24"/>
      <c r="K7" s="24"/>
      <c r="L7" s="24"/>
      <c r="M7" s="24"/>
      <c r="N7" s="24"/>
      <c r="O7" s="24"/>
      <c r="P7" s="24"/>
      <c r="Q7" s="24"/>
      <c r="R7" s="24"/>
      <c r="S7" s="24"/>
      <c r="T7" s="24"/>
      <c r="U7" s="24"/>
      <c r="V7" s="25"/>
      <c r="W7" s="22"/>
      <c r="X7" s="23"/>
      <c r="Y7" s="24"/>
      <c r="Z7" s="24"/>
      <c r="AA7" s="24"/>
      <c r="AB7" s="24"/>
      <c r="AC7" s="24"/>
      <c r="AD7" s="24"/>
      <c r="AE7" s="24"/>
      <c r="AF7" s="24"/>
      <c r="AG7" s="24"/>
      <c r="AH7" s="24"/>
      <c r="AI7" s="24"/>
      <c r="AJ7" s="24"/>
      <c r="AK7" s="24"/>
      <c r="AL7" s="24"/>
      <c r="AM7" s="24"/>
      <c r="AN7" s="24"/>
      <c r="AO7" s="24"/>
      <c r="AP7" s="24"/>
      <c r="AQ7" s="24"/>
      <c r="AR7" s="25"/>
    </row>
    <row r="8" spans="1:44" ht="15.75" customHeight="1" x14ac:dyDescent="0.25">
      <c r="A8" s="22"/>
      <c r="B8" s="68" t="s">
        <v>1915</v>
      </c>
      <c r="C8" s="68"/>
      <c r="D8" s="68"/>
      <c r="E8" s="68"/>
      <c r="F8" s="68"/>
      <c r="G8" s="68"/>
      <c r="H8" s="68"/>
      <c r="I8" s="68"/>
      <c r="J8" s="68"/>
      <c r="K8" s="68"/>
      <c r="L8" s="68"/>
      <c r="M8" s="68"/>
      <c r="N8" s="68"/>
      <c r="O8" s="68"/>
      <c r="P8" s="68"/>
      <c r="Q8" s="68"/>
      <c r="R8" s="68"/>
      <c r="S8" s="68"/>
      <c r="T8" s="68"/>
      <c r="U8" s="26"/>
      <c r="V8" s="25"/>
      <c r="W8" s="22"/>
      <c r="X8" s="68" t="s">
        <v>1916</v>
      </c>
      <c r="Y8" s="68"/>
      <c r="Z8" s="68"/>
      <c r="AA8" s="68"/>
      <c r="AB8" s="68"/>
      <c r="AC8" s="68"/>
      <c r="AD8" s="68"/>
      <c r="AE8" s="68"/>
      <c r="AF8" s="68"/>
      <c r="AG8" s="68"/>
      <c r="AH8" s="68"/>
      <c r="AI8" s="68"/>
      <c r="AJ8" s="68"/>
      <c r="AK8" s="68"/>
      <c r="AL8" s="68"/>
      <c r="AM8" s="68"/>
      <c r="AN8" s="68"/>
      <c r="AO8" s="68"/>
      <c r="AP8" s="68"/>
      <c r="AQ8" s="26"/>
      <c r="AR8" s="25"/>
    </row>
    <row r="9" spans="1:44" x14ac:dyDescent="0.25">
      <c r="A9" s="22"/>
      <c r="B9" s="68"/>
      <c r="C9" s="68"/>
      <c r="D9" s="68"/>
      <c r="E9" s="68"/>
      <c r="F9" s="68"/>
      <c r="G9" s="68"/>
      <c r="H9" s="68"/>
      <c r="I9" s="68"/>
      <c r="J9" s="68"/>
      <c r="K9" s="68"/>
      <c r="L9" s="68"/>
      <c r="M9" s="68"/>
      <c r="N9" s="68"/>
      <c r="O9" s="68"/>
      <c r="P9" s="68"/>
      <c r="Q9" s="68"/>
      <c r="R9" s="68"/>
      <c r="S9" s="68"/>
      <c r="T9" s="68"/>
      <c r="U9" s="26"/>
      <c r="V9" s="25"/>
      <c r="W9" s="22"/>
      <c r="X9" s="68"/>
      <c r="Y9" s="68"/>
      <c r="Z9" s="68"/>
      <c r="AA9" s="68"/>
      <c r="AB9" s="68"/>
      <c r="AC9" s="68"/>
      <c r="AD9" s="68"/>
      <c r="AE9" s="68"/>
      <c r="AF9" s="68"/>
      <c r="AG9" s="68"/>
      <c r="AH9" s="68"/>
      <c r="AI9" s="68"/>
      <c r="AJ9" s="68"/>
      <c r="AK9" s="68"/>
      <c r="AL9" s="68"/>
      <c r="AM9" s="68"/>
      <c r="AN9" s="68"/>
      <c r="AO9" s="68"/>
      <c r="AP9" s="68"/>
      <c r="AQ9" s="26"/>
      <c r="AR9" s="25"/>
    </row>
    <row r="10" spans="1:44" ht="15.75" customHeight="1" x14ac:dyDescent="0.25">
      <c r="A10" s="22"/>
      <c r="B10" s="23"/>
      <c r="C10" s="24"/>
      <c r="D10" s="84" t="s">
        <v>2120</v>
      </c>
      <c r="E10" s="84"/>
      <c r="F10" s="84"/>
      <c r="G10" s="84"/>
      <c r="H10" s="84"/>
      <c r="I10" s="84"/>
      <c r="J10" s="84"/>
      <c r="K10" s="84"/>
      <c r="L10" s="84"/>
      <c r="M10" s="84"/>
      <c r="N10" s="84"/>
      <c r="O10" s="84"/>
      <c r="P10" s="84"/>
      <c r="Q10" s="84"/>
      <c r="R10" s="84"/>
      <c r="S10" s="84"/>
      <c r="T10" s="84"/>
      <c r="U10" s="27"/>
      <c r="V10" s="25"/>
      <c r="W10" s="22"/>
      <c r="X10" s="23"/>
      <c r="Y10" s="24"/>
      <c r="Z10" s="84" t="s">
        <v>2119</v>
      </c>
      <c r="AA10" s="84"/>
      <c r="AB10" s="84"/>
      <c r="AC10" s="84"/>
      <c r="AD10" s="84"/>
      <c r="AE10" s="84"/>
      <c r="AF10" s="84"/>
      <c r="AG10" s="84"/>
      <c r="AH10" s="84"/>
      <c r="AI10" s="84"/>
      <c r="AJ10" s="84"/>
      <c r="AK10" s="84"/>
      <c r="AL10" s="84"/>
      <c r="AM10" s="84"/>
      <c r="AN10" s="84"/>
      <c r="AO10" s="84"/>
      <c r="AP10" s="84"/>
      <c r="AQ10" s="27"/>
      <c r="AR10" s="25"/>
    </row>
    <row r="11" spans="1:44" x14ac:dyDescent="0.25">
      <c r="A11" s="22"/>
      <c r="B11" s="23"/>
      <c r="C11" s="24"/>
      <c r="D11" s="84"/>
      <c r="E11" s="84"/>
      <c r="F11" s="84"/>
      <c r="G11" s="84"/>
      <c r="H11" s="84"/>
      <c r="I11" s="84"/>
      <c r="J11" s="84"/>
      <c r="K11" s="84"/>
      <c r="L11" s="84"/>
      <c r="M11" s="84"/>
      <c r="N11" s="84"/>
      <c r="O11" s="84"/>
      <c r="P11" s="84"/>
      <c r="Q11" s="84"/>
      <c r="R11" s="84"/>
      <c r="S11" s="84"/>
      <c r="T11" s="84"/>
      <c r="U11" s="27"/>
      <c r="V11" s="25"/>
      <c r="W11" s="22"/>
      <c r="X11" s="23"/>
      <c r="Y11" s="24"/>
      <c r="Z11" s="84"/>
      <c r="AA11" s="84"/>
      <c r="AB11" s="84"/>
      <c r="AC11" s="84"/>
      <c r="AD11" s="84"/>
      <c r="AE11" s="84"/>
      <c r="AF11" s="84"/>
      <c r="AG11" s="84"/>
      <c r="AH11" s="84"/>
      <c r="AI11" s="84"/>
      <c r="AJ11" s="84"/>
      <c r="AK11" s="84"/>
      <c r="AL11" s="84"/>
      <c r="AM11" s="84"/>
      <c r="AN11" s="84"/>
      <c r="AO11" s="84"/>
      <c r="AP11" s="84"/>
      <c r="AQ11" s="27"/>
      <c r="AR11" s="25"/>
    </row>
    <row r="12" spans="1:44" x14ac:dyDescent="0.25">
      <c r="A12" s="22"/>
      <c r="B12" s="23"/>
      <c r="C12" s="24"/>
      <c r="D12" s="84"/>
      <c r="E12" s="84"/>
      <c r="F12" s="84"/>
      <c r="G12" s="84"/>
      <c r="H12" s="84"/>
      <c r="I12" s="84"/>
      <c r="J12" s="84"/>
      <c r="K12" s="84"/>
      <c r="L12" s="84"/>
      <c r="M12" s="84"/>
      <c r="N12" s="84"/>
      <c r="O12" s="84"/>
      <c r="P12" s="84"/>
      <c r="Q12" s="84"/>
      <c r="R12" s="84"/>
      <c r="S12" s="84"/>
      <c r="T12" s="84"/>
      <c r="U12" s="27"/>
      <c r="V12" s="25"/>
      <c r="W12" s="22"/>
      <c r="X12" s="23"/>
      <c r="Y12" s="24"/>
      <c r="Z12" s="84"/>
      <c r="AA12" s="84"/>
      <c r="AB12" s="84"/>
      <c r="AC12" s="84"/>
      <c r="AD12" s="84"/>
      <c r="AE12" s="84"/>
      <c r="AF12" s="84"/>
      <c r="AG12" s="84"/>
      <c r="AH12" s="84"/>
      <c r="AI12" s="84"/>
      <c r="AJ12" s="84"/>
      <c r="AK12" s="84"/>
      <c r="AL12" s="84"/>
      <c r="AM12" s="84"/>
      <c r="AN12" s="84"/>
      <c r="AO12" s="84"/>
      <c r="AP12" s="84"/>
      <c r="AQ12" s="27"/>
      <c r="AR12" s="25"/>
    </row>
    <row r="13" spans="1:44" x14ac:dyDescent="0.25">
      <c r="A13" s="22"/>
      <c r="B13" s="23"/>
      <c r="C13" s="24"/>
      <c r="D13" s="24"/>
      <c r="E13" s="24"/>
      <c r="F13" s="24"/>
      <c r="G13" s="24"/>
      <c r="H13" s="24"/>
      <c r="I13" s="24"/>
      <c r="J13" s="24"/>
      <c r="K13" s="24"/>
      <c r="L13" s="24"/>
      <c r="M13" s="24"/>
      <c r="N13" s="24"/>
      <c r="O13" s="24"/>
      <c r="P13" s="24"/>
      <c r="Q13" s="24"/>
      <c r="R13" s="24"/>
      <c r="S13" s="24"/>
      <c r="T13" s="24"/>
      <c r="U13" s="24"/>
      <c r="V13" s="25"/>
      <c r="W13" s="22"/>
      <c r="X13" s="23"/>
      <c r="Y13" s="24"/>
      <c r="Z13" s="24"/>
      <c r="AA13" s="24"/>
      <c r="AB13" s="24"/>
      <c r="AC13" s="24"/>
      <c r="AD13" s="24"/>
      <c r="AE13" s="24"/>
      <c r="AF13" s="24"/>
      <c r="AG13" s="24"/>
      <c r="AH13" s="24"/>
      <c r="AI13" s="24"/>
      <c r="AJ13" s="24"/>
      <c r="AK13" s="24"/>
      <c r="AL13" s="24"/>
      <c r="AM13" s="24"/>
      <c r="AN13" s="24"/>
      <c r="AO13" s="24"/>
      <c r="AP13" s="24"/>
      <c r="AQ13" s="24"/>
      <c r="AR13" s="25"/>
    </row>
    <row r="14" spans="1:44" ht="15.75" customHeight="1" x14ac:dyDescent="0.25">
      <c r="A14" s="22"/>
      <c r="B14" s="23"/>
      <c r="C14" s="24"/>
      <c r="D14" s="85" t="s">
        <v>1917</v>
      </c>
      <c r="E14" s="85"/>
      <c r="F14" s="85"/>
      <c r="G14" s="85"/>
      <c r="H14" s="85"/>
      <c r="I14" s="85"/>
      <c r="J14" s="85"/>
      <c r="K14" s="85"/>
      <c r="L14" s="85"/>
      <c r="M14" s="85"/>
      <c r="N14" s="85"/>
      <c r="O14" s="85"/>
      <c r="P14" s="85"/>
      <c r="Q14" s="85"/>
      <c r="R14" s="85"/>
      <c r="S14" s="85"/>
      <c r="T14" s="85"/>
      <c r="U14" s="28"/>
      <c r="V14" s="25"/>
      <c r="W14" s="22"/>
      <c r="X14" s="23"/>
      <c r="Y14" s="24"/>
      <c r="Z14" s="86" t="s">
        <v>1918</v>
      </c>
      <c r="AA14" s="86"/>
      <c r="AB14" s="86"/>
      <c r="AC14" s="86"/>
      <c r="AD14" s="86"/>
      <c r="AE14" s="86"/>
      <c r="AF14" s="86"/>
      <c r="AG14" s="86"/>
      <c r="AH14" s="86"/>
      <c r="AI14" s="86"/>
      <c r="AJ14" s="86"/>
      <c r="AK14" s="86"/>
      <c r="AL14" s="86"/>
      <c r="AM14" s="86"/>
      <c r="AN14" s="86"/>
      <c r="AO14" s="86"/>
      <c r="AP14" s="86"/>
      <c r="AQ14" s="28"/>
      <c r="AR14" s="25"/>
    </row>
    <row r="15" spans="1:44" x14ac:dyDescent="0.25">
      <c r="A15" s="22"/>
      <c r="B15" s="23"/>
      <c r="C15" s="24"/>
      <c r="D15" s="85"/>
      <c r="E15" s="85"/>
      <c r="F15" s="85"/>
      <c r="G15" s="85"/>
      <c r="H15" s="85"/>
      <c r="I15" s="85"/>
      <c r="J15" s="85"/>
      <c r="K15" s="85"/>
      <c r="L15" s="85"/>
      <c r="M15" s="85"/>
      <c r="N15" s="85"/>
      <c r="O15" s="85"/>
      <c r="P15" s="85"/>
      <c r="Q15" s="85"/>
      <c r="R15" s="85"/>
      <c r="S15" s="85"/>
      <c r="T15" s="85"/>
      <c r="U15" s="28"/>
      <c r="V15" s="25"/>
      <c r="W15" s="22"/>
      <c r="X15" s="23"/>
      <c r="Y15" s="24"/>
      <c r="Z15" s="86"/>
      <c r="AA15" s="86"/>
      <c r="AB15" s="86"/>
      <c r="AC15" s="86"/>
      <c r="AD15" s="86"/>
      <c r="AE15" s="86"/>
      <c r="AF15" s="86"/>
      <c r="AG15" s="86"/>
      <c r="AH15" s="86"/>
      <c r="AI15" s="86"/>
      <c r="AJ15" s="86"/>
      <c r="AK15" s="86"/>
      <c r="AL15" s="86"/>
      <c r="AM15" s="86"/>
      <c r="AN15" s="86"/>
      <c r="AO15" s="86"/>
      <c r="AP15" s="86"/>
      <c r="AQ15" s="28"/>
      <c r="AR15" s="25"/>
    </row>
    <row r="16" spans="1:44" x14ac:dyDescent="0.25">
      <c r="A16" s="22"/>
      <c r="B16" s="23"/>
      <c r="C16" s="24"/>
      <c r="D16" s="24"/>
      <c r="E16" s="24"/>
      <c r="F16" s="24"/>
      <c r="G16" s="24"/>
      <c r="H16" s="24"/>
      <c r="I16" s="24"/>
      <c r="J16" s="24"/>
      <c r="K16" s="24"/>
      <c r="L16" s="24"/>
      <c r="M16" s="24"/>
      <c r="N16" s="24"/>
      <c r="O16" s="24"/>
      <c r="P16" s="24"/>
      <c r="Q16" s="24"/>
      <c r="R16" s="24"/>
      <c r="S16" s="24"/>
      <c r="T16" s="24"/>
      <c r="U16" s="24"/>
      <c r="V16" s="25"/>
      <c r="W16" s="22"/>
      <c r="X16" s="23"/>
      <c r="Y16" s="24"/>
      <c r="Z16" s="24"/>
      <c r="AA16" s="24"/>
      <c r="AB16" s="24"/>
      <c r="AC16" s="24"/>
      <c r="AD16" s="24"/>
      <c r="AE16" s="24"/>
      <c r="AF16" s="24"/>
      <c r="AG16" s="24"/>
      <c r="AH16" s="24"/>
      <c r="AI16" s="24"/>
      <c r="AJ16" s="24"/>
      <c r="AK16" s="24"/>
      <c r="AL16" s="24"/>
      <c r="AM16" s="24"/>
      <c r="AN16" s="24"/>
      <c r="AO16" s="24"/>
      <c r="AP16" s="24"/>
      <c r="AQ16" s="24"/>
      <c r="AR16" s="25"/>
    </row>
    <row r="17" spans="1:44" ht="15.75" customHeight="1" x14ac:dyDescent="0.25">
      <c r="A17" s="22"/>
      <c r="B17" s="23"/>
      <c r="C17" s="24"/>
      <c r="D17" s="85" t="s">
        <v>1919</v>
      </c>
      <c r="E17" s="85"/>
      <c r="F17" s="85"/>
      <c r="G17" s="85"/>
      <c r="H17" s="85"/>
      <c r="I17" s="85"/>
      <c r="J17" s="85"/>
      <c r="K17" s="85"/>
      <c r="L17" s="85"/>
      <c r="M17" s="85"/>
      <c r="N17" s="85"/>
      <c r="O17" s="85"/>
      <c r="P17" s="85"/>
      <c r="Q17" s="85"/>
      <c r="R17" s="85"/>
      <c r="S17" s="85"/>
      <c r="T17" s="85"/>
      <c r="U17" s="28"/>
      <c r="V17" s="25"/>
      <c r="W17" s="22"/>
      <c r="X17" s="23"/>
      <c r="Y17" s="24"/>
      <c r="Z17" s="87" t="s">
        <v>1920</v>
      </c>
      <c r="AA17" s="87"/>
      <c r="AB17" s="87"/>
      <c r="AC17" s="87"/>
      <c r="AD17" s="87"/>
      <c r="AE17" s="87"/>
      <c r="AF17" s="87"/>
      <c r="AG17" s="87"/>
      <c r="AH17" s="87"/>
      <c r="AI17" s="87"/>
      <c r="AJ17" s="87"/>
      <c r="AK17" s="87"/>
      <c r="AL17" s="87"/>
      <c r="AM17" s="87"/>
      <c r="AN17" s="87"/>
      <c r="AO17" s="87"/>
      <c r="AP17" s="87"/>
      <c r="AQ17" s="29"/>
      <c r="AR17" s="25"/>
    </row>
    <row r="18" spans="1:44" x14ac:dyDescent="0.25">
      <c r="A18" s="22"/>
      <c r="B18" s="23"/>
      <c r="C18" s="24"/>
      <c r="D18" s="85"/>
      <c r="E18" s="85"/>
      <c r="F18" s="85"/>
      <c r="G18" s="85"/>
      <c r="H18" s="85"/>
      <c r="I18" s="85"/>
      <c r="J18" s="85"/>
      <c r="K18" s="85"/>
      <c r="L18" s="85"/>
      <c r="M18" s="85"/>
      <c r="N18" s="85"/>
      <c r="O18" s="85"/>
      <c r="P18" s="85"/>
      <c r="Q18" s="85"/>
      <c r="R18" s="85"/>
      <c r="S18" s="85"/>
      <c r="T18" s="85"/>
      <c r="U18" s="28"/>
      <c r="V18" s="25"/>
      <c r="W18" s="22"/>
      <c r="X18" s="23"/>
      <c r="Y18" s="24"/>
      <c r="Z18" s="87"/>
      <c r="AA18" s="87"/>
      <c r="AB18" s="87"/>
      <c r="AC18" s="87"/>
      <c r="AD18" s="87"/>
      <c r="AE18" s="87"/>
      <c r="AF18" s="87"/>
      <c r="AG18" s="87"/>
      <c r="AH18" s="87"/>
      <c r="AI18" s="87"/>
      <c r="AJ18" s="87"/>
      <c r="AK18" s="87"/>
      <c r="AL18" s="87"/>
      <c r="AM18" s="87"/>
      <c r="AN18" s="87"/>
      <c r="AO18" s="87"/>
      <c r="AP18" s="87"/>
      <c r="AQ18" s="29"/>
      <c r="AR18" s="25"/>
    </row>
    <row r="19" spans="1:44" x14ac:dyDescent="0.25">
      <c r="A19" s="22"/>
      <c r="B19" s="23"/>
      <c r="C19" s="24"/>
      <c r="D19" s="24"/>
      <c r="E19" s="24"/>
      <c r="F19" s="24"/>
      <c r="G19" s="24"/>
      <c r="H19" s="24"/>
      <c r="I19" s="24"/>
      <c r="J19" s="24"/>
      <c r="K19" s="24"/>
      <c r="L19" s="24"/>
      <c r="M19" s="24"/>
      <c r="N19" s="24"/>
      <c r="O19" s="24"/>
      <c r="P19" s="24"/>
      <c r="Q19" s="24"/>
      <c r="R19" s="24"/>
      <c r="S19" s="24"/>
      <c r="T19" s="24"/>
      <c r="U19" s="24"/>
      <c r="V19" s="25"/>
      <c r="W19" s="22"/>
      <c r="X19" s="23"/>
      <c r="Y19" s="24"/>
      <c r="Z19" s="24"/>
      <c r="AA19" s="24"/>
      <c r="AB19" s="24"/>
      <c r="AC19" s="24"/>
      <c r="AD19" s="24"/>
      <c r="AE19" s="24"/>
      <c r="AF19" s="24"/>
      <c r="AG19" s="24"/>
      <c r="AH19" s="24"/>
      <c r="AI19" s="24"/>
      <c r="AJ19" s="24"/>
      <c r="AK19" s="24"/>
      <c r="AL19" s="24"/>
      <c r="AM19" s="24"/>
      <c r="AN19" s="24"/>
      <c r="AO19" s="24"/>
      <c r="AP19" s="24"/>
      <c r="AQ19" s="24"/>
      <c r="AR19" s="25"/>
    </row>
    <row r="20" spans="1:44" x14ac:dyDescent="0.25">
      <c r="A20" s="22"/>
      <c r="B20" s="23"/>
      <c r="C20" s="24"/>
      <c r="D20" s="30" t="s">
        <v>1921</v>
      </c>
      <c r="E20" s="24"/>
      <c r="F20" s="24"/>
      <c r="G20" s="24"/>
      <c r="H20" s="24"/>
      <c r="I20" s="24"/>
      <c r="J20" s="24"/>
      <c r="K20" s="24"/>
      <c r="L20" s="30" t="s">
        <v>1922</v>
      </c>
      <c r="M20" s="24"/>
      <c r="N20" s="24"/>
      <c r="O20" s="24"/>
      <c r="P20" s="24"/>
      <c r="Q20" s="24"/>
      <c r="R20" s="24"/>
      <c r="S20" s="24"/>
      <c r="T20" s="24"/>
      <c r="U20" s="24"/>
      <c r="V20" s="24"/>
      <c r="W20" s="22"/>
      <c r="X20" s="23"/>
      <c r="Y20" s="24"/>
      <c r="Z20" s="30" t="s">
        <v>1923</v>
      </c>
      <c r="AA20" s="24"/>
      <c r="AB20" s="24"/>
      <c r="AC20" s="24"/>
      <c r="AD20" s="24"/>
      <c r="AE20" s="24"/>
      <c r="AF20" s="24"/>
      <c r="AG20" s="24"/>
      <c r="AH20" s="30" t="s">
        <v>1924</v>
      </c>
      <c r="AI20" s="24"/>
      <c r="AJ20" s="24"/>
      <c r="AK20" s="24"/>
      <c r="AL20" s="24"/>
      <c r="AM20" s="24"/>
      <c r="AN20" s="24"/>
      <c r="AO20" s="24"/>
      <c r="AP20" s="24"/>
      <c r="AQ20" s="24"/>
      <c r="AR20" s="25"/>
    </row>
    <row r="21" spans="1:44" x14ac:dyDescent="0.25">
      <c r="A21" s="22"/>
      <c r="B21" s="23"/>
      <c r="C21" s="24"/>
      <c r="D21" s="31" t="s">
        <v>1925</v>
      </c>
      <c r="E21" s="82" t="s">
        <v>1926</v>
      </c>
      <c r="F21" s="82"/>
      <c r="G21" s="82"/>
      <c r="H21" s="24"/>
      <c r="I21" s="24"/>
      <c r="J21" s="24"/>
      <c r="K21" s="24"/>
      <c r="L21" s="24" t="s">
        <v>1927</v>
      </c>
      <c r="M21" s="24"/>
      <c r="N21" s="24"/>
      <c r="O21" s="24"/>
      <c r="P21" s="24"/>
      <c r="Q21" s="24"/>
      <c r="R21" s="24"/>
      <c r="S21" s="24"/>
      <c r="T21" s="24"/>
      <c r="U21" s="24"/>
      <c r="W21" s="22"/>
      <c r="X21" s="23"/>
      <c r="Y21" s="24"/>
      <c r="Z21" s="31" t="s">
        <v>1925</v>
      </c>
      <c r="AA21" s="82" t="s">
        <v>1928</v>
      </c>
      <c r="AB21" s="82"/>
      <c r="AC21" s="82"/>
      <c r="AD21" s="24"/>
      <c r="AE21" s="24"/>
      <c r="AF21" s="24"/>
      <c r="AG21" s="24"/>
      <c r="AH21" s="24" t="s">
        <v>1929</v>
      </c>
      <c r="AI21" s="24"/>
      <c r="AJ21" s="24"/>
      <c r="AK21" s="24"/>
      <c r="AL21" s="24"/>
      <c r="AM21" s="24"/>
      <c r="AN21" s="24"/>
      <c r="AO21" s="24"/>
      <c r="AP21" s="24"/>
      <c r="AQ21" s="24"/>
      <c r="AR21" s="25"/>
    </row>
    <row r="22" spans="1:44" x14ac:dyDescent="0.25">
      <c r="A22" s="22"/>
      <c r="B22" s="23"/>
      <c r="C22" s="24"/>
      <c r="D22" s="32" t="s">
        <v>1930</v>
      </c>
      <c r="E22" s="32" t="s">
        <v>14</v>
      </c>
      <c r="F22" s="24"/>
      <c r="G22" s="24"/>
      <c r="H22" s="24"/>
      <c r="I22" s="24"/>
      <c r="J22" s="24"/>
      <c r="K22" s="24"/>
      <c r="L22" s="33" t="s">
        <v>1931</v>
      </c>
      <c r="M22" s="33"/>
      <c r="N22" s="33"/>
      <c r="O22" s="33"/>
      <c r="P22" s="33"/>
      <c r="Q22" s="33"/>
      <c r="R22" s="33"/>
      <c r="S22" s="33"/>
      <c r="T22" s="33"/>
      <c r="U22" s="33"/>
      <c r="V22" s="24"/>
      <c r="W22" s="22"/>
      <c r="X22" s="23"/>
      <c r="Y22" s="24"/>
      <c r="Z22" s="32" t="s">
        <v>1930</v>
      </c>
      <c r="AA22" s="32" t="s">
        <v>14</v>
      </c>
      <c r="AB22" s="24"/>
      <c r="AC22" s="24"/>
      <c r="AD22" s="24"/>
      <c r="AE22" s="24"/>
      <c r="AF22" s="24"/>
      <c r="AG22" s="24"/>
      <c r="AH22" s="33" t="s">
        <v>1932</v>
      </c>
      <c r="AI22" s="33"/>
      <c r="AJ22" s="33"/>
      <c r="AK22" s="33"/>
      <c r="AL22" s="33"/>
      <c r="AM22" s="33"/>
      <c r="AN22" s="33"/>
      <c r="AO22" s="33"/>
      <c r="AP22" s="33"/>
      <c r="AQ22" s="33"/>
      <c r="AR22" s="25"/>
    </row>
    <row r="23" spans="1:44" x14ac:dyDescent="0.25">
      <c r="A23" s="22"/>
      <c r="B23" s="23"/>
      <c r="C23" s="24"/>
      <c r="D23" s="32" t="s">
        <v>1933</v>
      </c>
      <c r="E23" s="32" t="s">
        <v>1934</v>
      </c>
      <c r="F23" s="24"/>
      <c r="G23" s="24"/>
      <c r="H23" s="24"/>
      <c r="I23" s="24"/>
      <c r="J23" s="24"/>
      <c r="K23" s="24"/>
      <c r="L23" s="34" t="s">
        <v>1935</v>
      </c>
      <c r="M23" s="34"/>
      <c r="N23" s="34"/>
      <c r="O23" s="34"/>
      <c r="P23" s="34"/>
      <c r="Q23" s="34"/>
      <c r="R23" s="34"/>
      <c r="S23" s="34"/>
      <c r="T23" s="34"/>
      <c r="U23" s="34"/>
      <c r="V23" s="25"/>
      <c r="W23" s="22"/>
      <c r="X23" s="23"/>
      <c r="Y23" s="24"/>
      <c r="Z23" s="32" t="s">
        <v>1933</v>
      </c>
      <c r="AA23" s="32" t="s">
        <v>11</v>
      </c>
      <c r="AB23" s="24"/>
      <c r="AC23" s="24"/>
      <c r="AD23" s="24"/>
      <c r="AE23" s="24"/>
      <c r="AF23" s="24"/>
      <c r="AG23" s="24"/>
      <c r="AH23" s="34" t="s">
        <v>1936</v>
      </c>
      <c r="AI23" s="34"/>
      <c r="AJ23" s="34"/>
      <c r="AK23" s="34"/>
      <c r="AL23" s="34"/>
      <c r="AM23" s="34"/>
      <c r="AN23" s="34"/>
      <c r="AO23" s="34"/>
      <c r="AP23" s="34"/>
      <c r="AQ23" s="34"/>
      <c r="AR23" s="25"/>
    </row>
    <row r="24" spans="1:44" x14ac:dyDescent="0.25">
      <c r="A24" s="22"/>
      <c r="B24" s="23"/>
      <c r="C24" s="24"/>
      <c r="D24" s="32" t="s">
        <v>1937</v>
      </c>
      <c r="E24" s="32" t="s">
        <v>1794</v>
      </c>
      <c r="F24" s="24"/>
      <c r="G24" s="24"/>
      <c r="H24" s="24"/>
      <c r="I24" s="24"/>
      <c r="J24" s="24"/>
      <c r="K24" s="24"/>
      <c r="L24" s="35" t="s">
        <v>1942</v>
      </c>
      <c r="M24" s="35"/>
      <c r="N24" s="35"/>
      <c r="O24" s="35"/>
      <c r="P24" s="35"/>
      <c r="Q24" s="35"/>
      <c r="R24" s="35"/>
      <c r="S24" s="35"/>
      <c r="T24" s="35"/>
      <c r="U24" s="35"/>
      <c r="V24" s="25"/>
      <c r="W24" s="22"/>
      <c r="X24" s="23"/>
      <c r="Y24" s="24"/>
      <c r="Z24" s="32" t="s">
        <v>1937</v>
      </c>
      <c r="AA24" s="32" t="s">
        <v>4</v>
      </c>
      <c r="AB24" s="24"/>
      <c r="AC24" s="24"/>
      <c r="AD24" s="24"/>
      <c r="AE24" s="24"/>
      <c r="AF24" s="24"/>
      <c r="AG24" s="24"/>
      <c r="AH24" s="35" t="s">
        <v>1943</v>
      </c>
      <c r="AI24" s="35"/>
      <c r="AJ24" s="35"/>
      <c r="AK24" s="35"/>
      <c r="AL24" s="35"/>
      <c r="AM24" s="35"/>
      <c r="AN24" s="35"/>
      <c r="AO24" s="35"/>
      <c r="AP24" s="35"/>
      <c r="AQ24" s="35"/>
      <c r="AR24" s="25"/>
    </row>
    <row r="25" spans="1:44" x14ac:dyDescent="0.25">
      <c r="A25" s="22"/>
      <c r="B25" s="23"/>
      <c r="C25" s="24"/>
      <c r="D25" s="31" t="s">
        <v>1938</v>
      </c>
      <c r="E25" s="82" t="s">
        <v>1939</v>
      </c>
      <c r="F25" s="82"/>
      <c r="G25" s="82"/>
      <c r="H25" s="24"/>
      <c r="I25" s="24"/>
      <c r="J25" s="24"/>
      <c r="K25" s="24"/>
      <c r="L25" s="83" t="s">
        <v>2049</v>
      </c>
      <c r="M25" s="83"/>
      <c r="N25" s="83"/>
      <c r="O25" s="83"/>
      <c r="P25" s="83"/>
      <c r="Q25" s="83"/>
      <c r="R25" s="83"/>
      <c r="S25" s="83"/>
      <c r="T25" s="83"/>
      <c r="U25" s="83"/>
      <c r="V25" s="25"/>
      <c r="W25" s="22"/>
      <c r="X25" s="23"/>
      <c r="Y25" s="24"/>
      <c r="Z25" s="31" t="s">
        <v>1938</v>
      </c>
      <c r="AA25" s="82" t="s">
        <v>1940</v>
      </c>
      <c r="AB25" s="82"/>
      <c r="AC25" s="82"/>
      <c r="AD25" s="24"/>
      <c r="AE25" s="24"/>
      <c r="AF25" s="24"/>
      <c r="AG25" s="24"/>
      <c r="AH25" s="83" t="s">
        <v>1988</v>
      </c>
      <c r="AI25" s="83"/>
      <c r="AJ25" s="83"/>
      <c r="AK25" s="83"/>
      <c r="AL25" s="83"/>
      <c r="AM25" s="83"/>
      <c r="AN25" s="83"/>
      <c r="AO25" s="83"/>
      <c r="AP25" s="83"/>
      <c r="AQ25" s="83"/>
      <c r="AR25" s="25"/>
    </row>
    <row r="26" spans="1:44" x14ac:dyDescent="0.25">
      <c r="A26" s="22"/>
      <c r="B26" s="23"/>
      <c r="C26" s="24"/>
      <c r="D26" s="32" t="s">
        <v>1941</v>
      </c>
      <c r="E26" s="32" t="s">
        <v>1696</v>
      </c>
      <c r="F26" s="24"/>
      <c r="G26" s="24"/>
      <c r="H26" s="24"/>
      <c r="I26" s="24"/>
      <c r="J26" s="24"/>
      <c r="K26" s="24"/>
      <c r="L26" s="90" t="s">
        <v>2123</v>
      </c>
      <c r="M26" s="90"/>
      <c r="N26" s="90"/>
      <c r="O26" s="90"/>
      <c r="P26" s="90"/>
      <c r="Q26" s="90"/>
      <c r="R26" s="90"/>
      <c r="S26" s="90"/>
      <c r="T26" s="90"/>
      <c r="U26" s="90"/>
      <c r="V26" s="25"/>
      <c r="W26" s="22"/>
      <c r="X26" s="23"/>
      <c r="Y26" s="24"/>
      <c r="Z26" s="32" t="s">
        <v>1941</v>
      </c>
      <c r="AA26" s="32" t="s">
        <v>22</v>
      </c>
      <c r="AB26" s="24"/>
      <c r="AC26" s="24"/>
      <c r="AD26" s="24"/>
      <c r="AE26" s="24"/>
      <c r="AF26" s="24"/>
      <c r="AG26" s="24"/>
      <c r="AH26" s="90" t="s">
        <v>2124</v>
      </c>
      <c r="AI26" s="90"/>
      <c r="AJ26" s="90"/>
      <c r="AK26" s="90"/>
      <c r="AL26" s="90"/>
      <c r="AM26" s="90"/>
      <c r="AN26" s="90"/>
      <c r="AO26" s="90"/>
      <c r="AP26" s="90"/>
      <c r="AQ26" s="90"/>
      <c r="AR26" s="25"/>
    </row>
    <row r="27" spans="1:44" x14ac:dyDescent="0.25">
      <c r="A27" s="22"/>
      <c r="B27" s="23"/>
      <c r="C27" s="24"/>
      <c r="D27" s="32" t="s">
        <v>1944</v>
      </c>
      <c r="E27" s="32" t="s">
        <v>1791</v>
      </c>
      <c r="F27" s="24"/>
      <c r="G27" s="24"/>
      <c r="H27" s="24"/>
      <c r="I27" s="24"/>
      <c r="J27" s="24"/>
      <c r="K27" s="24"/>
      <c r="L27" s="24"/>
      <c r="M27" s="24"/>
      <c r="N27" s="24"/>
      <c r="O27" s="24"/>
      <c r="P27" s="24"/>
      <c r="Q27" s="24"/>
      <c r="R27" s="24"/>
      <c r="S27" s="24"/>
      <c r="T27" s="24"/>
      <c r="U27" s="24"/>
      <c r="V27" s="25"/>
      <c r="W27" s="22"/>
      <c r="X27" s="23"/>
      <c r="Y27" s="24"/>
      <c r="Z27" s="32" t="s">
        <v>1944</v>
      </c>
      <c r="AA27" s="32" t="s">
        <v>25</v>
      </c>
      <c r="AB27" s="24"/>
      <c r="AC27" s="24"/>
      <c r="AD27" s="24"/>
      <c r="AE27" s="24"/>
      <c r="AF27" s="24"/>
      <c r="AG27" s="24"/>
      <c r="AH27" s="65"/>
      <c r="AI27" s="65"/>
      <c r="AJ27" s="65"/>
      <c r="AK27" s="65"/>
      <c r="AL27" s="65"/>
      <c r="AM27" s="65"/>
      <c r="AN27" s="65"/>
      <c r="AO27" s="65"/>
      <c r="AP27" s="65"/>
      <c r="AQ27" s="65"/>
      <c r="AR27" s="25"/>
    </row>
    <row r="28" spans="1:44" x14ac:dyDescent="0.25">
      <c r="A28" s="22"/>
      <c r="B28" s="23"/>
      <c r="C28" s="24"/>
      <c r="D28" s="32" t="s">
        <v>1945</v>
      </c>
      <c r="E28" s="32" t="s">
        <v>1717</v>
      </c>
      <c r="F28" s="24"/>
      <c r="G28" s="24"/>
      <c r="H28" s="24"/>
      <c r="I28" s="24"/>
      <c r="J28" s="24"/>
      <c r="K28" s="24"/>
      <c r="L28" s="71"/>
      <c r="M28" s="71"/>
      <c r="N28" s="71"/>
      <c r="O28" s="71"/>
      <c r="P28" s="71"/>
      <c r="Q28" s="71"/>
      <c r="R28" s="71"/>
      <c r="S28" s="71"/>
      <c r="T28" s="71"/>
      <c r="U28" s="71"/>
      <c r="V28" s="25"/>
      <c r="W28" s="22"/>
      <c r="X28" s="23"/>
      <c r="Y28" s="24"/>
      <c r="Z28" s="32" t="s">
        <v>1945</v>
      </c>
      <c r="AA28" s="32" t="s">
        <v>28</v>
      </c>
      <c r="AB28" s="24"/>
      <c r="AC28" s="24"/>
      <c r="AD28" s="24"/>
      <c r="AE28" s="24"/>
      <c r="AF28" s="24"/>
      <c r="AG28" s="24"/>
      <c r="AH28" s="71"/>
      <c r="AI28" s="71"/>
      <c r="AJ28" s="71"/>
      <c r="AK28" s="71"/>
      <c r="AL28" s="71"/>
      <c r="AM28" s="71"/>
      <c r="AN28" s="71"/>
      <c r="AO28" s="71"/>
      <c r="AP28" s="71"/>
      <c r="AQ28" s="71"/>
      <c r="AR28" s="25"/>
    </row>
    <row r="29" spans="1:44" x14ac:dyDescent="0.25">
      <c r="A29" s="22"/>
      <c r="B29" s="23"/>
      <c r="C29" s="24"/>
      <c r="D29" s="31" t="s">
        <v>1946</v>
      </c>
      <c r="E29" s="31" t="s">
        <v>1947</v>
      </c>
      <c r="F29" s="24"/>
      <c r="G29" s="24"/>
      <c r="H29" s="24"/>
      <c r="I29" s="24"/>
      <c r="J29" s="24"/>
      <c r="K29" s="24"/>
      <c r="L29" s="70"/>
      <c r="M29" s="70"/>
      <c r="N29" s="70"/>
      <c r="O29" s="70"/>
      <c r="P29" s="70"/>
      <c r="Q29" s="70"/>
      <c r="R29" s="70"/>
      <c r="S29" s="70"/>
      <c r="T29" s="70"/>
      <c r="U29" s="70"/>
      <c r="V29" s="25"/>
      <c r="W29" s="22"/>
      <c r="X29" s="23"/>
      <c r="Y29" s="24"/>
      <c r="Z29" s="31" t="s">
        <v>1946</v>
      </c>
      <c r="AA29" s="82" t="s">
        <v>1948</v>
      </c>
      <c r="AB29" s="82"/>
      <c r="AC29" s="82"/>
      <c r="AD29" s="24"/>
      <c r="AE29" s="24"/>
      <c r="AF29" s="24"/>
      <c r="AG29" s="24"/>
      <c r="AH29" s="69"/>
      <c r="AI29" s="69"/>
      <c r="AJ29" s="69"/>
      <c r="AK29" s="69"/>
      <c r="AL29" s="69"/>
      <c r="AM29" s="69"/>
      <c r="AN29" s="69"/>
      <c r="AO29" s="69"/>
      <c r="AP29" s="69"/>
      <c r="AQ29" s="69"/>
      <c r="AR29" s="25"/>
    </row>
    <row r="30" spans="1:44" x14ac:dyDescent="0.25">
      <c r="A30" s="22"/>
      <c r="B30" s="23"/>
      <c r="C30" s="24"/>
      <c r="D30" s="31" t="s">
        <v>1949</v>
      </c>
      <c r="E30" s="31" t="s">
        <v>1950</v>
      </c>
      <c r="F30" s="24"/>
      <c r="G30" s="24"/>
      <c r="H30" s="24"/>
      <c r="I30" s="24"/>
      <c r="J30" s="24"/>
      <c r="K30" s="24"/>
      <c r="L30" s="24"/>
      <c r="M30" s="24"/>
      <c r="N30" s="24"/>
      <c r="O30" s="24"/>
      <c r="P30" s="24"/>
      <c r="Q30" s="24"/>
      <c r="R30" s="24"/>
      <c r="S30" s="24"/>
      <c r="T30" s="24"/>
      <c r="U30" s="24"/>
      <c r="V30" s="25"/>
      <c r="W30" s="22"/>
      <c r="X30" s="23"/>
      <c r="Y30" s="24"/>
      <c r="Z30" s="31" t="s">
        <v>1949</v>
      </c>
      <c r="AA30" s="82" t="s">
        <v>1951</v>
      </c>
      <c r="AB30" s="82"/>
      <c r="AC30" s="82"/>
      <c r="AD30" s="24"/>
      <c r="AE30" s="24"/>
      <c r="AF30" s="24"/>
      <c r="AG30" s="24"/>
      <c r="AH30" s="24"/>
      <c r="AI30" s="24"/>
      <c r="AJ30" s="24"/>
      <c r="AK30" s="24"/>
      <c r="AL30" s="24"/>
      <c r="AM30" s="24"/>
      <c r="AN30" s="24"/>
      <c r="AO30" s="24"/>
      <c r="AP30" s="24"/>
      <c r="AQ30" s="24"/>
      <c r="AR30" s="25"/>
    </row>
    <row r="31" spans="1:44" x14ac:dyDescent="0.25">
      <c r="A31" s="22"/>
      <c r="B31" s="23"/>
      <c r="C31" s="24"/>
      <c r="D31" s="31" t="s">
        <v>1952</v>
      </c>
      <c r="E31" s="31" t="s">
        <v>1953</v>
      </c>
      <c r="F31" s="24"/>
      <c r="G31" s="24"/>
      <c r="H31" s="24"/>
      <c r="I31" s="24"/>
      <c r="J31" s="24"/>
      <c r="K31" s="24"/>
      <c r="L31" s="24"/>
      <c r="M31" s="24"/>
      <c r="N31" s="24"/>
      <c r="O31" s="24"/>
      <c r="P31" s="24"/>
      <c r="Q31" s="24"/>
      <c r="R31" s="24"/>
      <c r="S31" s="24"/>
      <c r="T31" s="24"/>
      <c r="U31" s="24"/>
      <c r="V31" s="25"/>
      <c r="W31" s="22"/>
      <c r="X31" s="23"/>
      <c r="Y31" s="24"/>
      <c r="Z31" s="31" t="s">
        <v>1952</v>
      </c>
      <c r="AA31" s="82" t="s">
        <v>1954</v>
      </c>
      <c r="AB31" s="82"/>
      <c r="AC31" s="82"/>
      <c r="AD31" s="24"/>
      <c r="AE31" s="24"/>
      <c r="AF31" s="24"/>
      <c r="AG31" s="24"/>
      <c r="AH31" s="24"/>
      <c r="AI31" s="24"/>
      <c r="AJ31" s="24"/>
      <c r="AK31" s="24"/>
      <c r="AL31" s="24"/>
      <c r="AM31" s="24"/>
      <c r="AN31" s="24"/>
      <c r="AO31" s="24"/>
      <c r="AP31" s="24"/>
      <c r="AQ31" s="24"/>
      <c r="AR31" s="25"/>
    </row>
    <row r="32" spans="1:44" x14ac:dyDescent="0.25">
      <c r="A32" s="22"/>
      <c r="B32" s="23"/>
      <c r="C32" s="24"/>
      <c r="D32" s="32" t="s">
        <v>1955</v>
      </c>
      <c r="E32" s="32" t="s">
        <v>1747</v>
      </c>
      <c r="F32" s="24"/>
      <c r="G32" s="24"/>
      <c r="H32" s="24"/>
      <c r="I32" s="24"/>
      <c r="J32" s="24"/>
      <c r="K32" s="24"/>
      <c r="L32" s="24"/>
      <c r="M32" s="24"/>
      <c r="N32" s="24"/>
      <c r="O32" s="24"/>
      <c r="P32" s="24"/>
      <c r="Q32" s="24"/>
      <c r="R32" s="24"/>
      <c r="S32" s="24"/>
      <c r="T32" s="24"/>
      <c r="U32" s="24"/>
      <c r="V32" s="25"/>
      <c r="W32" s="22"/>
      <c r="X32" s="23"/>
      <c r="Y32" s="24"/>
      <c r="Z32" s="32" t="s">
        <v>1955</v>
      </c>
      <c r="AA32" s="32" t="s">
        <v>13</v>
      </c>
      <c r="AB32" s="24"/>
      <c r="AC32" s="24"/>
      <c r="AD32" s="24"/>
      <c r="AE32" s="24"/>
      <c r="AF32" s="24"/>
      <c r="AG32" s="24"/>
      <c r="AH32" s="24"/>
      <c r="AI32" s="24"/>
      <c r="AJ32" s="24"/>
      <c r="AK32" s="24"/>
      <c r="AL32" s="24"/>
      <c r="AM32" s="24"/>
      <c r="AN32" s="24"/>
      <c r="AO32" s="24"/>
      <c r="AP32" s="24"/>
      <c r="AQ32" s="24"/>
      <c r="AR32" s="25"/>
    </row>
    <row r="33" spans="1:44" x14ac:dyDescent="0.25">
      <c r="A33" s="22"/>
      <c r="B33" s="23"/>
      <c r="C33" s="24"/>
      <c r="D33" s="32" t="s">
        <v>1956</v>
      </c>
      <c r="E33" s="32" t="s">
        <v>1755</v>
      </c>
      <c r="F33" s="24"/>
      <c r="G33" s="24"/>
      <c r="H33" s="24"/>
      <c r="I33" s="24"/>
      <c r="J33" s="24"/>
      <c r="K33" s="24"/>
      <c r="L33" s="24"/>
      <c r="M33" s="24"/>
      <c r="N33" s="24"/>
      <c r="O33" s="24"/>
      <c r="P33" s="24"/>
      <c r="Q33" s="24"/>
      <c r="R33" s="24"/>
      <c r="S33" s="24"/>
      <c r="T33" s="24"/>
      <c r="U33" s="24"/>
      <c r="V33" s="25"/>
      <c r="W33" s="22"/>
      <c r="X33" s="23"/>
      <c r="Y33" s="24"/>
      <c r="Z33" s="32" t="s">
        <v>1956</v>
      </c>
      <c r="AA33" s="32" t="s">
        <v>10</v>
      </c>
      <c r="AB33" s="24"/>
      <c r="AC33" s="24"/>
      <c r="AD33" s="24"/>
      <c r="AE33" s="24"/>
      <c r="AF33" s="24"/>
      <c r="AG33" s="24"/>
      <c r="AH33" s="24"/>
      <c r="AI33" s="24"/>
      <c r="AJ33" s="24"/>
      <c r="AK33" s="24"/>
      <c r="AL33" s="24"/>
      <c r="AM33" s="24"/>
      <c r="AN33" s="24"/>
      <c r="AO33" s="24"/>
      <c r="AP33" s="24"/>
      <c r="AQ33" s="24"/>
      <c r="AR33" s="25"/>
    </row>
    <row r="34" spans="1:44" x14ac:dyDescent="0.25">
      <c r="A34" s="22"/>
      <c r="B34" s="23"/>
      <c r="C34" s="24"/>
      <c r="D34" s="32" t="s">
        <v>1957</v>
      </c>
      <c r="E34" s="32" t="s">
        <v>1758</v>
      </c>
      <c r="F34" s="24"/>
      <c r="G34" s="24"/>
      <c r="H34" s="24"/>
      <c r="I34" s="24"/>
      <c r="J34" s="24"/>
      <c r="K34" s="24"/>
      <c r="L34" s="24"/>
      <c r="M34" s="24"/>
      <c r="N34" s="24"/>
      <c r="O34" s="24"/>
      <c r="P34" s="24"/>
      <c r="Q34" s="24"/>
      <c r="R34" s="24"/>
      <c r="S34" s="24"/>
      <c r="T34" s="24"/>
      <c r="U34" s="24"/>
      <c r="V34" s="25"/>
      <c r="W34" s="22"/>
      <c r="X34" s="23"/>
      <c r="Y34" s="24"/>
      <c r="Z34" s="32" t="s">
        <v>1957</v>
      </c>
      <c r="AA34" s="32" t="s">
        <v>12</v>
      </c>
      <c r="AB34" s="24"/>
      <c r="AC34" s="24"/>
      <c r="AD34" s="24"/>
      <c r="AE34" s="24"/>
      <c r="AF34" s="24"/>
      <c r="AG34" s="24"/>
      <c r="AH34" s="24"/>
      <c r="AI34" s="24"/>
      <c r="AJ34" s="24"/>
      <c r="AK34" s="24"/>
      <c r="AL34" s="24"/>
      <c r="AM34" s="24"/>
      <c r="AN34" s="24"/>
      <c r="AO34" s="24"/>
      <c r="AP34" s="24"/>
      <c r="AQ34" s="24"/>
      <c r="AR34" s="25"/>
    </row>
    <row r="35" spans="1:44" x14ac:dyDescent="0.25">
      <c r="A35" s="22"/>
      <c r="B35" s="23"/>
      <c r="C35" s="24"/>
      <c r="D35" s="31" t="s">
        <v>1958</v>
      </c>
      <c r="E35" s="82" t="s">
        <v>1959</v>
      </c>
      <c r="F35" s="82"/>
      <c r="G35" s="82"/>
      <c r="H35" s="24"/>
      <c r="I35" s="24"/>
      <c r="J35" s="24"/>
      <c r="K35" s="24"/>
      <c r="L35" s="24"/>
      <c r="M35" s="24"/>
      <c r="N35" s="24"/>
      <c r="O35" s="24"/>
      <c r="P35" s="24"/>
      <c r="Q35" s="24"/>
      <c r="R35" s="24"/>
      <c r="S35" s="24"/>
      <c r="T35" s="24"/>
      <c r="U35" s="24"/>
      <c r="V35" s="25"/>
      <c r="W35" s="22"/>
      <c r="X35" s="23"/>
      <c r="Y35" s="24"/>
      <c r="Z35" s="31" t="s">
        <v>1958</v>
      </c>
      <c r="AA35" s="82" t="s">
        <v>1960</v>
      </c>
      <c r="AB35" s="82"/>
      <c r="AC35" s="82"/>
      <c r="AD35" s="24"/>
      <c r="AE35" s="30"/>
      <c r="AF35" s="24"/>
      <c r="AG35" s="24"/>
      <c r="AH35" s="24"/>
      <c r="AI35" s="24"/>
      <c r="AJ35" s="24"/>
      <c r="AK35" s="24"/>
      <c r="AL35" s="24"/>
      <c r="AM35" s="24"/>
      <c r="AN35" s="24"/>
      <c r="AO35" s="24"/>
      <c r="AP35" s="24"/>
      <c r="AQ35" s="24"/>
      <c r="AR35" s="25"/>
    </row>
    <row r="36" spans="1:44" x14ac:dyDescent="0.25">
      <c r="A36" s="22"/>
      <c r="B36" s="23"/>
      <c r="C36" s="24"/>
      <c r="D36" s="31" t="s">
        <v>2121</v>
      </c>
      <c r="E36" s="82" t="s">
        <v>2122</v>
      </c>
      <c r="F36" s="82"/>
      <c r="G36" s="82"/>
      <c r="H36" s="82"/>
      <c r="I36" s="82"/>
      <c r="J36" s="24"/>
      <c r="K36" s="24"/>
      <c r="L36" s="24"/>
      <c r="M36" s="24"/>
      <c r="N36" s="24"/>
      <c r="O36" s="24"/>
      <c r="P36" s="24"/>
      <c r="Q36" s="24"/>
      <c r="R36" s="24"/>
      <c r="S36" s="24"/>
      <c r="T36" s="24"/>
      <c r="U36" s="24"/>
      <c r="V36" s="25"/>
      <c r="W36" s="22"/>
      <c r="X36" s="23"/>
      <c r="Y36" s="24"/>
      <c r="Z36" s="31" t="s">
        <v>2121</v>
      </c>
      <c r="AA36" s="82" t="s">
        <v>1241</v>
      </c>
      <c r="AB36" s="82"/>
      <c r="AC36" s="82"/>
      <c r="AD36" s="82"/>
      <c r="AE36" s="71"/>
      <c r="AF36" s="71"/>
      <c r="AG36" s="71"/>
      <c r="AH36" s="71"/>
      <c r="AI36" s="71"/>
      <c r="AJ36" s="71"/>
      <c r="AK36" s="71"/>
      <c r="AL36" s="71"/>
      <c r="AM36" s="24"/>
      <c r="AN36" s="24"/>
      <c r="AO36" s="24"/>
      <c r="AP36" s="24"/>
      <c r="AQ36" s="24"/>
      <c r="AR36" s="25"/>
    </row>
    <row r="37" spans="1:44" ht="15.75" customHeight="1" thickBot="1" x14ac:dyDescent="0.3">
      <c r="A37" s="22"/>
      <c r="B37" s="23"/>
      <c r="C37" s="24"/>
      <c r="D37" s="24"/>
      <c r="E37" s="24"/>
      <c r="F37" s="24"/>
      <c r="G37" s="24"/>
      <c r="H37" s="24"/>
      <c r="I37" s="24"/>
      <c r="J37" s="24"/>
      <c r="K37" s="24"/>
      <c r="L37" s="24"/>
      <c r="M37" s="24"/>
      <c r="N37" s="24"/>
      <c r="O37" s="24"/>
      <c r="P37" s="24"/>
      <c r="Q37" s="24"/>
      <c r="R37" s="24"/>
      <c r="S37" s="24"/>
      <c r="T37" s="24"/>
      <c r="U37" s="24"/>
      <c r="V37" s="25"/>
      <c r="W37" s="22"/>
      <c r="X37" s="23"/>
      <c r="Y37" s="24"/>
      <c r="Z37" s="24"/>
      <c r="AA37" s="24"/>
      <c r="AB37" s="24"/>
      <c r="AC37" s="24"/>
      <c r="AD37" s="24"/>
      <c r="AE37" s="24"/>
      <c r="AF37" s="24"/>
      <c r="AG37" s="24"/>
      <c r="AH37" s="24"/>
      <c r="AI37" s="24"/>
      <c r="AJ37" s="24"/>
      <c r="AK37" s="24"/>
      <c r="AL37" s="24"/>
      <c r="AM37" s="24"/>
      <c r="AN37" s="24"/>
      <c r="AO37" s="24"/>
      <c r="AP37" s="24"/>
      <c r="AQ37" s="24"/>
      <c r="AR37" s="25"/>
    </row>
    <row r="38" spans="1:44" ht="15.75" customHeight="1" x14ac:dyDescent="0.25">
      <c r="A38" s="36"/>
      <c r="B38" s="36"/>
      <c r="C38" s="24"/>
      <c r="D38" s="72" t="s">
        <v>1961</v>
      </c>
      <c r="E38" s="73"/>
      <c r="F38" s="73"/>
      <c r="G38" s="73"/>
      <c r="H38" s="73"/>
      <c r="I38" s="73"/>
      <c r="J38" s="73"/>
      <c r="K38" s="73"/>
      <c r="L38" s="73"/>
      <c r="M38" s="73"/>
      <c r="N38" s="73"/>
      <c r="O38" s="73"/>
      <c r="P38" s="73"/>
      <c r="Q38" s="73"/>
      <c r="R38" s="73"/>
      <c r="S38" s="73"/>
      <c r="T38" s="74"/>
      <c r="U38" s="36"/>
      <c r="V38" s="25"/>
      <c r="W38" s="36"/>
      <c r="X38" s="36"/>
      <c r="Y38" s="24"/>
      <c r="Z38" s="72" t="s">
        <v>1962</v>
      </c>
      <c r="AA38" s="73"/>
      <c r="AB38" s="73"/>
      <c r="AC38" s="73"/>
      <c r="AD38" s="73"/>
      <c r="AE38" s="73"/>
      <c r="AF38" s="73"/>
      <c r="AG38" s="73"/>
      <c r="AH38" s="73"/>
      <c r="AI38" s="73"/>
      <c r="AJ38" s="73"/>
      <c r="AK38" s="73"/>
      <c r="AL38" s="73"/>
      <c r="AM38" s="73"/>
      <c r="AN38" s="73"/>
      <c r="AO38" s="73"/>
      <c r="AP38" s="74"/>
      <c r="AQ38" s="36"/>
      <c r="AR38" s="25"/>
    </row>
    <row r="39" spans="1:44" ht="15.75" customHeight="1" x14ac:dyDescent="0.25">
      <c r="A39" s="37"/>
      <c r="B39" s="37"/>
      <c r="C39" s="24"/>
      <c r="D39" s="75" t="s">
        <v>1963</v>
      </c>
      <c r="E39" s="76"/>
      <c r="F39" s="76"/>
      <c r="G39" s="76"/>
      <c r="H39" s="76"/>
      <c r="I39" s="76"/>
      <c r="J39" s="76"/>
      <c r="K39" s="76"/>
      <c r="L39" s="76"/>
      <c r="M39" s="76"/>
      <c r="N39" s="76"/>
      <c r="O39" s="76"/>
      <c r="P39" s="76"/>
      <c r="Q39" s="76"/>
      <c r="R39" s="76"/>
      <c r="S39" s="76"/>
      <c r="T39" s="77"/>
      <c r="U39" s="37"/>
      <c r="V39" s="25"/>
      <c r="W39" s="37"/>
      <c r="X39" s="37"/>
      <c r="Y39" s="24"/>
      <c r="Z39" s="75" t="s">
        <v>1964</v>
      </c>
      <c r="AA39" s="76"/>
      <c r="AB39" s="76"/>
      <c r="AC39" s="76"/>
      <c r="AD39" s="76"/>
      <c r="AE39" s="76"/>
      <c r="AF39" s="76"/>
      <c r="AG39" s="76"/>
      <c r="AH39" s="76"/>
      <c r="AI39" s="76"/>
      <c r="AJ39" s="76"/>
      <c r="AK39" s="76"/>
      <c r="AL39" s="76"/>
      <c r="AM39" s="76"/>
      <c r="AN39" s="76"/>
      <c r="AO39" s="76"/>
      <c r="AP39" s="77"/>
      <c r="AQ39" s="37"/>
      <c r="AR39" s="25"/>
    </row>
    <row r="40" spans="1:44" ht="16.5" thickBot="1" x14ac:dyDescent="0.3">
      <c r="A40" s="37"/>
      <c r="B40" s="37"/>
      <c r="C40" s="24"/>
      <c r="D40" s="78"/>
      <c r="E40" s="79"/>
      <c r="F40" s="79"/>
      <c r="G40" s="79"/>
      <c r="H40" s="79"/>
      <c r="I40" s="79"/>
      <c r="J40" s="79"/>
      <c r="K40" s="79"/>
      <c r="L40" s="79"/>
      <c r="M40" s="79"/>
      <c r="N40" s="79"/>
      <c r="O40" s="79"/>
      <c r="P40" s="79"/>
      <c r="Q40" s="79"/>
      <c r="R40" s="79"/>
      <c r="S40" s="79"/>
      <c r="T40" s="80"/>
      <c r="U40" s="37"/>
      <c r="V40" s="25"/>
      <c r="W40" s="37"/>
      <c r="X40" s="37"/>
      <c r="Y40" s="24"/>
      <c r="Z40" s="78"/>
      <c r="AA40" s="79"/>
      <c r="AB40" s="79"/>
      <c r="AC40" s="79"/>
      <c r="AD40" s="79"/>
      <c r="AE40" s="79"/>
      <c r="AF40" s="79"/>
      <c r="AG40" s="79"/>
      <c r="AH40" s="79"/>
      <c r="AI40" s="79"/>
      <c r="AJ40" s="79"/>
      <c r="AK40" s="79"/>
      <c r="AL40" s="79"/>
      <c r="AM40" s="79"/>
      <c r="AN40" s="79"/>
      <c r="AO40" s="79"/>
      <c r="AP40" s="80"/>
      <c r="AQ40" s="37"/>
      <c r="AR40" s="25"/>
    </row>
    <row r="41" spans="1:44" x14ac:dyDescent="0.25">
      <c r="A41" s="22"/>
      <c r="B41" s="38"/>
      <c r="C41" s="38"/>
      <c r="D41" s="38"/>
      <c r="E41" s="38"/>
      <c r="F41" s="38"/>
      <c r="G41" s="38"/>
      <c r="H41" s="38"/>
      <c r="I41" s="39"/>
      <c r="J41" s="39"/>
      <c r="K41" s="39"/>
      <c r="L41" s="39"/>
      <c r="M41" s="39"/>
      <c r="N41" s="39"/>
      <c r="O41" s="39"/>
      <c r="P41" s="39"/>
      <c r="Q41" s="39"/>
      <c r="R41" s="39"/>
      <c r="S41" s="39"/>
      <c r="T41" s="39"/>
      <c r="U41" s="39"/>
      <c r="V41" s="25"/>
      <c r="W41" s="22"/>
      <c r="X41" s="38"/>
      <c r="Y41" s="38"/>
      <c r="Z41" s="38"/>
      <c r="AA41" s="38"/>
      <c r="AB41" s="38"/>
      <c r="AC41" s="38"/>
      <c r="AD41" s="38"/>
      <c r="AE41" s="81"/>
      <c r="AF41" s="81"/>
      <c r="AG41" s="81"/>
      <c r="AH41" s="81"/>
      <c r="AI41" s="81"/>
      <c r="AJ41" s="81"/>
      <c r="AK41" s="81"/>
      <c r="AL41" s="81"/>
      <c r="AM41" s="81"/>
      <c r="AN41" s="81"/>
      <c r="AO41" s="39"/>
      <c r="AP41" s="39"/>
      <c r="AQ41" s="39"/>
      <c r="AR41" s="25"/>
    </row>
    <row r="42" spans="1:44" x14ac:dyDescent="0.25">
      <c r="A42" s="22"/>
      <c r="B42" s="38"/>
      <c r="C42" s="38"/>
      <c r="D42" s="38"/>
      <c r="E42" s="38"/>
      <c r="F42" s="38"/>
      <c r="G42" s="38"/>
      <c r="H42" s="38"/>
      <c r="I42" s="39"/>
      <c r="J42" s="39"/>
      <c r="K42" s="39"/>
      <c r="L42" s="39"/>
      <c r="M42" s="39"/>
      <c r="N42" s="39"/>
      <c r="O42" s="39"/>
      <c r="P42" s="39"/>
      <c r="Q42" s="39"/>
      <c r="R42" s="39"/>
      <c r="S42" s="39"/>
      <c r="T42" s="39"/>
      <c r="U42" s="39"/>
      <c r="V42" s="25"/>
      <c r="W42" s="22"/>
      <c r="X42" s="67"/>
      <c r="Y42" s="67"/>
      <c r="Z42" s="67"/>
      <c r="AA42" s="67"/>
      <c r="AB42" s="67"/>
      <c r="AC42" s="67"/>
      <c r="AD42" s="67"/>
      <c r="AE42" s="67"/>
      <c r="AF42" s="67"/>
      <c r="AG42" s="67"/>
      <c r="AH42" s="67"/>
      <c r="AI42" s="67"/>
      <c r="AJ42" s="67"/>
      <c r="AK42" s="67"/>
      <c r="AL42" s="67"/>
      <c r="AM42" s="67"/>
      <c r="AN42" s="67"/>
      <c r="AO42" s="40"/>
      <c r="AP42" s="40"/>
      <c r="AQ42" s="40"/>
      <c r="AR42" s="25"/>
    </row>
    <row r="43" spans="1:44" x14ac:dyDescent="0.25">
      <c r="A43" s="22"/>
      <c r="B43" s="38"/>
      <c r="C43" s="38"/>
      <c r="D43" s="38"/>
      <c r="E43" s="38"/>
      <c r="F43" s="38"/>
      <c r="G43" s="38"/>
      <c r="H43" s="38"/>
      <c r="I43" s="39"/>
      <c r="J43" s="39"/>
      <c r="K43" s="39"/>
      <c r="L43" s="39"/>
      <c r="M43" s="39"/>
      <c r="N43" s="39"/>
      <c r="O43" s="39"/>
      <c r="P43" s="39"/>
      <c r="Q43" s="39"/>
      <c r="R43" s="39"/>
      <c r="S43" s="39"/>
      <c r="T43" s="39"/>
      <c r="U43" s="39"/>
      <c r="V43" s="25"/>
      <c r="W43" s="22"/>
      <c r="X43" s="68"/>
      <c r="Y43" s="68"/>
      <c r="Z43" s="68"/>
      <c r="AA43" s="68"/>
      <c r="AB43" s="68"/>
      <c r="AC43" s="68"/>
      <c r="AD43" s="68"/>
      <c r="AE43" s="68"/>
      <c r="AF43" s="68"/>
      <c r="AG43" s="68"/>
      <c r="AH43" s="68"/>
      <c r="AI43" s="68"/>
      <c r="AJ43" s="68"/>
      <c r="AK43" s="68"/>
      <c r="AL43" s="68"/>
      <c r="AM43" s="68"/>
      <c r="AN43" s="68"/>
      <c r="AO43" s="26"/>
      <c r="AP43" s="26"/>
      <c r="AQ43" s="26"/>
      <c r="AR43" s="25"/>
    </row>
    <row r="44" spans="1:44" ht="15.75" customHeight="1" x14ac:dyDescent="0.25">
      <c r="A44" s="22"/>
      <c r="B44" s="38"/>
      <c r="C44" s="38"/>
      <c r="D44" s="38"/>
      <c r="E44" s="38"/>
      <c r="F44" s="38"/>
      <c r="G44" s="38"/>
      <c r="H44" s="38"/>
      <c r="I44" s="39"/>
      <c r="J44" s="39"/>
      <c r="K44" s="39"/>
      <c r="L44" s="39"/>
      <c r="M44" s="39"/>
      <c r="N44" s="39"/>
      <c r="O44" s="39"/>
      <c r="P44" s="39"/>
      <c r="Q44" s="39"/>
      <c r="R44" s="39"/>
      <c r="S44" s="39"/>
      <c r="T44" s="39"/>
      <c r="U44" s="39"/>
      <c r="V44" s="25"/>
      <c r="W44" s="22"/>
      <c r="X44" s="68"/>
      <c r="Y44" s="68"/>
      <c r="Z44" s="68"/>
      <c r="AA44" s="68"/>
      <c r="AB44" s="68"/>
      <c r="AC44" s="68"/>
      <c r="AD44" s="68"/>
      <c r="AE44" s="68"/>
      <c r="AF44" s="68"/>
      <c r="AG44" s="68"/>
      <c r="AH44" s="68"/>
      <c r="AI44" s="68"/>
      <c r="AJ44" s="68"/>
      <c r="AK44" s="68"/>
      <c r="AL44" s="68"/>
      <c r="AM44" s="68"/>
      <c r="AN44" s="68"/>
      <c r="AO44" s="26"/>
      <c r="AP44" s="26"/>
      <c r="AQ44" s="26"/>
      <c r="AR44" s="25"/>
    </row>
    <row r="45" spans="1:44" x14ac:dyDescent="0.25">
      <c r="A45" s="41"/>
      <c r="B45" s="42"/>
      <c r="C45" s="43"/>
      <c r="D45" s="43"/>
      <c r="E45" s="43"/>
      <c r="F45" s="43"/>
      <c r="G45" s="43"/>
      <c r="H45" s="43"/>
      <c r="I45" s="43"/>
      <c r="J45" s="43"/>
      <c r="K45" s="43"/>
      <c r="L45" s="43"/>
      <c r="M45" s="43"/>
      <c r="N45" s="43"/>
      <c r="O45" s="43"/>
      <c r="P45" s="43"/>
      <c r="Q45" s="43"/>
      <c r="R45" s="43"/>
      <c r="S45" s="43"/>
      <c r="T45" s="43"/>
      <c r="U45" s="43"/>
      <c r="V45" s="44"/>
      <c r="W45" s="41"/>
      <c r="X45" s="42"/>
      <c r="Y45" s="43"/>
      <c r="Z45" s="43"/>
      <c r="AA45" s="43"/>
      <c r="AB45" s="43"/>
      <c r="AC45" s="43"/>
      <c r="AD45" s="43"/>
      <c r="AE45" s="43"/>
      <c r="AF45" s="43"/>
      <c r="AG45" s="43"/>
      <c r="AH45" s="43"/>
      <c r="AI45" s="43"/>
      <c r="AJ45" s="43"/>
      <c r="AK45" s="43"/>
      <c r="AL45" s="43"/>
      <c r="AM45" s="43"/>
      <c r="AN45" s="43"/>
      <c r="AO45" s="43"/>
      <c r="AP45" s="43"/>
      <c r="AQ45" s="43"/>
      <c r="AR45" s="44"/>
    </row>
  </sheetData>
  <sheetProtection formatCells="0" formatColumns="0" formatRows="0" insertColumns="0" insertRows="0" deleteColumns="0" deleteRows="0" sort="0" autoFilter="0"/>
  <mergeCells count="39">
    <mergeCell ref="C2:Q3"/>
    <mergeCell ref="Y2:AM3"/>
    <mergeCell ref="B5:U6"/>
    <mergeCell ref="X5:AQ6"/>
    <mergeCell ref="B8:T9"/>
    <mergeCell ref="X8:AP9"/>
    <mergeCell ref="E36:I36"/>
    <mergeCell ref="AH28:AQ28"/>
    <mergeCell ref="D10:T12"/>
    <mergeCell ref="Z10:AP12"/>
    <mergeCell ref="D14:T15"/>
    <mergeCell ref="Z14:AP15"/>
    <mergeCell ref="D17:T18"/>
    <mergeCell ref="Z17:AP18"/>
    <mergeCell ref="AH25:AQ25"/>
    <mergeCell ref="L26:U26"/>
    <mergeCell ref="AH26:AQ26"/>
    <mergeCell ref="E21:G21"/>
    <mergeCell ref="AA21:AC21"/>
    <mergeCell ref="E25:G25"/>
    <mergeCell ref="AA25:AC25"/>
    <mergeCell ref="L28:U28"/>
    <mergeCell ref="L25:U25"/>
    <mergeCell ref="X42:AN42"/>
    <mergeCell ref="X43:AN44"/>
    <mergeCell ref="AH29:AQ29"/>
    <mergeCell ref="L29:U29"/>
    <mergeCell ref="AE36:AL36"/>
    <mergeCell ref="D38:T38"/>
    <mergeCell ref="Z38:AP38"/>
    <mergeCell ref="D39:T40"/>
    <mergeCell ref="Z39:AP40"/>
    <mergeCell ref="AE41:AN41"/>
    <mergeCell ref="AA29:AC29"/>
    <mergeCell ref="AA30:AC30"/>
    <mergeCell ref="AA31:AC31"/>
    <mergeCell ref="E35:G35"/>
    <mergeCell ref="AA35:AC35"/>
    <mergeCell ref="AA36:AD36"/>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A7E68-A9D5-455D-A066-D5DA135822C2}">
  <dimension ref="A1:W382"/>
  <sheetViews>
    <sheetView zoomScaleNormal="100" workbookViewId="0">
      <pane xSplit="2" topLeftCell="C1" activePane="topRight" state="frozen"/>
      <selection activeCell="C370" sqref="C370"/>
      <selection pane="topRight" activeCell="D383" sqref="D383"/>
    </sheetView>
  </sheetViews>
  <sheetFormatPr defaultColWidth="11.7109375" defaultRowHeight="29.25" customHeight="1" x14ac:dyDescent="0.25"/>
  <cols>
    <col min="1" max="1" width="12.5703125" style="1" customWidth="1"/>
    <col min="2" max="2" width="19.28515625" style="1" bestFit="1" customWidth="1"/>
    <col min="3" max="3" width="15.5703125" style="1" customWidth="1"/>
    <col min="4" max="4" width="15.140625" style="2" customWidth="1"/>
    <col min="5" max="5" width="161.7109375" style="53" bestFit="1" customWidth="1"/>
    <col min="6" max="6" width="53.85546875" style="2" customWidth="1"/>
    <col min="7" max="7" width="40.7109375" style="2" bestFit="1" customWidth="1"/>
    <col min="8" max="8" width="69.85546875" style="1" bestFit="1" customWidth="1"/>
    <col min="9" max="9" width="29.85546875" style="1" bestFit="1" customWidth="1"/>
    <col min="10" max="10" width="76" style="1" bestFit="1" customWidth="1"/>
    <col min="11" max="11" width="40.7109375" style="1" bestFit="1" customWidth="1"/>
    <col min="12" max="12" width="69.85546875" style="1" bestFit="1" customWidth="1"/>
    <col min="13" max="13" width="24.5703125" style="1" bestFit="1" customWidth="1"/>
    <col min="14" max="14" width="76" style="1" bestFit="1" customWidth="1"/>
    <col min="15" max="15" width="40.7109375" style="1" bestFit="1" customWidth="1"/>
    <col min="16" max="16" width="62.28515625" style="1" customWidth="1"/>
    <col min="17" max="17" width="25.140625" style="1" bestFit="1" customWidth="1"/>
    <col min="18" max="18" width="76" style="1" bestFit="1" customWidth="1"/>
    <col min="19" max="19" width="40.7109375" style="1" bestFit="1" customWidth="1"/>
    <col min="20" max="20" width="62.28515625" style="1" bestFit="1" customWidth="1"/>
    <col min="21" max="23" width="50.85546875" style="1" customWidth="1"/>
    <col min="24" max="16384" width="11.7109375" style="1"/>
  </cols>
  <sheetData>
    <row r="1" spans="1:23" ht="36.75" customHeight="1" x14ac:dyDescent="0.25">
      <c r="A1" s="46" t="s">
        <v>1965</v>
      </c>
      <c r="B1" s="46" t="s">
        <v>17</v>
      </c>
      <c r="C1" s="46" t="s">
        <v>18</v>
      </c>
      <c r="D1" s="46" t="s">
        <v>2088</v>
      </c>
      <c r="E1" s="51" t="s">
        <v>1966</v>
      </c>
      <c r="F1" s="46" t="s">
        <v>1967</v>
      </c>
      <c r="G1" s="46" t="s">
        <v>71</v>
      </c>
      <c r="H1" s="46" t="s">
        <v>72</v>
      </c>
      <c r="I1" s="46" t="s">
        <v>2078</v>
      </c>
      <c r="J1" s="46" t="s">
        <v>2079</v>
      </c>
      <c r="K1" s="46" t="s">
        <v>73</v>
      </c>
      <c r="L1" s="46" t="s">
        <v>74</v>
      </c>
      <c r="M1" s="46" t="s">
        <v>2080</v>
      </c>
      <c r="N1" s="46" t="s">
        <v>2081</v>
      </c>
      <c r="O1" s="46" t="s">
        <v>76</v>
      </c>
      <c r="P1" s="46" t="s">
        <v>77</v>
      </c>
      <c r="Q1" s="46" t="s">
        <v>2082</v>
      </c>
      <c r="R1" s="46" t="s">
        <v>2083</v>
      </c>
      <c r="S1" s="46" t="s">
        <v>79</v>
      </c>
      <c r="T1" s="46" t="s">
        <v>2084</v>
      </c>
      <c r="U1" s="46" t="s">
        <v>2085</v>
      </c>
      <c r="V1" s="46" t="s">
        <v>2086</v>
      </c>
      <c r="W1" s="46" t="s">
        <v>2087</v>
      </c>
    </row>
    <row r="2" spans="1:23" ht="29.25" customHeight="1" x14ac:dyDescent="0.25">
      <c r="A2" s="47" t="str">
        <f>'Master List'!A2</f>
        <v>FP</v>
      </c>
      <c r="B2" s="47" t="str">
        <f>'Master List'!B2</f>
        <v>F2/7A4/001a</v>
      </c>
      <c r="C2" s="47" t="str">
        <f>'Master List'!C2</f>
        <v>WAL/F2/001a</v>
      </c>
      <c r="D2" s="48">
        <v>1</v>
      </c>
      <c r="E2" s="52" t="str">
        <f>CONCATENATE(J2,", ",N2,", ",R2,IF(V2="","",", "),IF(V2="","",V2),IF(V2="",""," ("),IF(V2="","",A2),IF(V2="","",")"),"")</f>
        <v>Emergency Medicine, Respiratory Medicine, Cardiology</v>
      </c>
      <c r="F2" s="49" t="str">
        <f>'Master List'!F2</f>
        <v>Cardiff &amp; Vale University Health Board</v>
      </c>
      <c r="G2" s="49" t="str">
        <f>'Master List'!D2</f>
        <v>Dr Krishna Murthy Nakirikanti</v>
      </c>
      <c r="H2" s="47" t="str">
        <f>'Master List'!G2</f>
        <v>University Hospital of Wales</v>
      </c>
      <c r="I2" s="47" t="str">
        <f>VLOOKUP(H2, 'CWM &amp; Location'!B:D, 3, FALSE)</f>
        <v>Cardiff</v>
      </c>
      <c r="J2" s="47" t="str">
        <f>IF('Master List'!I2="", 'Master List'!H2, CONCATENATE('Master List'!H2, " / ", 'Master List'!I2))</f>
        <v>Emergency Medicine</v>
      </c>
      <c r="K2" s="47" t="str">
        <f>'Master List'!J2</f>
        <v>Dr Krishna Murthy Nakirikanti</v>
      </c>
      <c r="L2" s="47" t="str">
        <f>'Master List'!M2</f>
        <v>University Hospital of Wales</v>
      </c>
      <c r="M2" s="47" t="str">
        <f>VLOOKUP(L2, 'CWM &amp; Location'!B:D, 3, FALSE)</f>
        <v>Cardiff</v>
      </c>
      <c r="N2" s="47" t="str">
        <f>IF('Master List'!O2="", 'Master List'!N2, CONCATENATE('Master List'!N2, " / ", 'Master List'!O2))</f>
        <v>Respiratory Medicine</v>
      </c>
      <c r="O2" s="47" t="str">
        <f>'Master List'!P2</f>
        <v>Dr Katie Pink</v>
      </c>
      <c r="P2" s="47" t="str">
        <f>'Master List'!S2</f>
        <v>University Hospital of Wales</v>
      </c>
      <c r="Q2" s="47" t="str">
        <f>VLOOKUP(P2, 'CWM &amp; Location'!B:D, 3, FALSE)</f>
        <v>Cardiff</v>
      </c>
      <c r="R2" s="47" t="str">
        <f>IF('Master List'!U2="", 'Master List'!T2, CONCATENATE('Master List'!T2, " / ", 'Master List'!U2))</f>
        <v>Cardiology</v>
      </c>
      <c r="S2" s="47" t="str">
        <f>'Master List'!V2</f>
        <v>Dr Richard Wheeler</v>
      </c>
      <c r="T2" s="49" t="str">
        <f>IF('Master List'!Y2="", "", 'Master List'!Y2)</f>
        <v/>
      </c>
      <c r="U2" s="49" t="str">
        <f>IF(T2="", "", VLOOKUP(T2, 'CWM &amp; Location'!B:D, 3, FALSE))</f>
        <v/>
      </c>
      <c r="V2" s="49" t="str">
        <f>IF('Master List'!Z2="", "", 'Master List'!Z2)</f>
        <v/>
      </c>
      <c r="W2" s="49" t="str">
        <f>IF('Master List'!AA2="", "", 'Master List'!AA2)</f>
        <v/>
      </c>
    </row>
    <row r="3" spans="1:23" ht="29.25" customHeight="1" x14ac:dyDescent="0.25">
      <c r="A3" s="47" t="str">
        <f>'Master List'!A3</f>
        <v>FP</v>
      </c>
      <c r="B3" s="47" t="str">
        <f>'Master List'!B3</f>
        <v>F2/7A4/001b</v>
      </c>
      <c r="C3" s="47" t="str">
        <f>'Master List'!C3</f>
        <v>WAL/F2/001b</v>
      </c>
      <c r="D3" s="48">
        <v>1</v>
      </c>
      <c r="E3" s="52" t="str">
        <f t="shared" ref="E3:E66" si="0">CONCATENATE(J3,", ",N3,", ",R3,IF(V3="","",", "),IF(V3="","",V3),IF(V3="",""," ("),IF(V3="","",A3),IF(V3="","",")"),"")</f>
        <v>Cardiology, Emergency Medicine, Respiratory Medicine</v>
      </c>
      <c r="F3" s="49" t="str">
        <f>'Master List'!F3</f>
        <v>Cardiff &amp; Vale University Health Board</v>
      </c>
      <c r="G3" s="49" t="str">
        <f>'Master List'!D3</f>
        <v>Dr Richard Wheeler</v>
      </c>
      <c r="H3" s="47" t="str">
        <f>'Master List'!G3</f>
        <v>University Hospital of Wales</v>
      </c>
      <c r="I3" s="47" t="str">
        <f>VLOOKUP(H3, 'CWM &amp; Location'!B:D, 3, FALSE)</f>
        <v>Cardiff</v>
      </c>
      <c r="J3" s="47" t="str">
        <f>IF('Master List'!I3="", 'Master List'!H3, CONCATENATE('Master List'!H3, " / ", 'Master List'!I3))</f>
        <v>Cardiology</v>
      </c>
      <c r="K3" s="47" t="str">
        <f>'Master List'!J3</f>
        <v>Dr Richard Wheeler</v>
      </c>
      <c r="L3" s="47" t="str">
        <f>'Master List'!M3</f>
        <v>University Hospital of Wales</v>
      </c>
      <c r="M3" s="47" t="str">
        <f>VLOOKUP(L3, 'CWM &amp; Location'!B:D, 3, FALSE)</f>
        <v>Cardiff</v>
      </c>
      <c r="N3" s="47" t="str">
        <f>IF('Master List'!O3="", 'Master List'!N3, CONCATENATE('Master List'!N3, " / ", 'Master List'!O3))</f>
        <v>Emergency Medicine</v>
      </c>
      <c r="O3" s="47" t="str">
        <f>'Master List'!P3</f>
        <v>Dr Krishna Murthy Nakirikanti</v>
      </c>
      <c r="P3" s="47" t="str">
        <f>'Master List'!S3</f>
        <v>University Hospital of Wales</v>
      </c>
      <c r="Q3" s="47" t="str">
        <f>VLOOKUP(P3, 'CWM &amp; Location'!B:D, 3, FALSE)</f>
        <v>Cardiff</v>
      </c>
      <c r="R3" s="47" t="str">
        <f>IF('Master List'!U3="", 'Master List'!T3, CONCATENATE('Master List'!T3, " / ", 'Master List'!U3))</f>
        <v>Respiratory Medicine</v>
      </c>
      <c r="S3" s="47" t="str">
        <f>'Master List'!V3</f>
        <v>Dr Katie Pink</v>
      </c>
      <c r="T3" s="49" t="str">
        <f>IF('Master List'!Y3="", "", 'Master List'!Y3)</f>
        <v/>
      </c>
      <c r="U3" s="49" t="str">
        <f>IF(T3="", "", VLOOKUP(T3, 'CWM &amp; Location'!B:D, 3, FALSE))</f>
        <v/>
      </c>
      <c r="V3" s="49" t="str">
        <f>IF('Master List'!Z3="", "", 'Master List'!Z3)</f>
        <v/>
      </c>
      <c r="W3" s="49" t="str">
        <f>IF('Master List'!AA3="", "", 'Master List'!AA3)</f>
        <v/>
      </c>
    </row>
    <row r="4" spans="1:23" ht="29.25" customHeight="1" x14ac:dyDescent="0.25">
      <c r="A4" s="47" t="str">
        <f>'Master List'!A4</f>
        <v>FP</v>
      </c>
      <c r="B4" s="47" t="str">
        <f>'Master List'!B4</f>
        <v>F2/7A4/001c</v>
      </c>
      <c r="C4" s="47" t="str">
        <f>'Master List'!C4</f>
        <v>WAL/F2/001c</v>
      </c>
      <c r="D4" s="48">
        <v>1</v>
      </c>
      <c r="E4" s="52" t="str">
        <f t="shared" si="0"/>
        <v>Respiratory Medicine, Cardiology, Emergency Medicine</v>
      </c>
      <c r="F4" s="49" t="str">
        <f>'Master List'!F4</f>
        <v>Cardiff &amp; Vale University Health Board</v>
      </c>
      <c r="G4" s="49" t="str">
        <f>'Master List'!D4</f>
        <v>Dr Katie Pink</v>
      </c>
      <c r="H4" s="47" t="str">
        <f>'Master List'!G4</f>
        <v>University Hospital of Wales</v>
      </c>
      <c r="I4" s="47" t="str">
        <f>VLOOKUP(H4, 'CWM &amp; Location'!B:D, 3, FALSE)</f>
        <v>Cardiff</v>
      </c>
      <c r="J4" s="47" t="str">
        <f>IF('Master List'!I4="", 'Master List'!H4, CONCATENATE('Master List'!H4, " / ", 'Master List'!I4))</f>
        <v>Respiratory Medicine</v>
      </c>
      <c r="K4" s="47" t="str">
        <f>'Master List'!J4</f>
        <v>Dr Katie Pink</v>
      </c>
      <c r="L4" s="47" t="str">
        <f>'Master List'!M4</f>
        <v>University Hospital of Wales</v>
      </c>
      <c r="M4" s="47" t="str">
        <f>VLOOKUP(L4, 'CWM &amp; Location'!B:D, 3, FALSE)</f>
        <v>Cardiff</v>
      </c>
      <c r="N4" s="47" t="str">
        <f>IF('Master List'!O4="", 'Master List'!N4, CONCATENATE('Master List'!N4, " / ", 'Master List'!O4))</f>
        <v>Cardiology</v>
      </c>
      <c r="O4" s="47" t="str">
        <f>'Master List'!P4</f>
        <v>Dr Richard Wheeler</v>
      </c>
      <c r="P4" s="47" t="str">
        <f>'Master List'!S4</f>
        <v>University Hospital of Wales</v>
      </c>
      <c r="Q4" s="47" t="str">
        <f>VLOOKUP(P4, 'CWM &amp; Location'!B:D, 3, FALSE)</f>
        <v>Cardiff</v>
      </c>
      <c r="R4" s="47" t="str">
        <f>IF('Master List'!U4="", 'Master List'!T4, CONCATENATE('Master List'!T4, " / ", 'Master List'!U4))</f>
        <v>Emergency Medicine</v>
      </c>
      <c r="S4" s="47" t="str">
        <f>'Master List'!V4</f>
        <v>Dr Krishna Murthy Nakirikanti</v>
      </c>
      <c r="T4" s="49" t="str">
        <f>IF('Master List'!Y4="", "", 'Master List'!Y4)</f>
        <v/>
      </c>
      <c r="U4" s="49" t="str">
        <f>IF(T4="", "", VLOOKUP(T4, 'CWM &amp; Location'!B:D, 3, FALSE))</f>
        <v/>
      </c>
      <c r="V4" s="49" t="str">
        <f>IF('Master List'!Z4="", "", 'Master List'!Z4)</f>
        <v/>
      </c>
      <c r="W4" s="49" t="str">
        <f>IF('Master List'!AA4="", "", 'Master List'!AA4)</f>
        <v/>
      </c>
    </row>
    <row r="5" spans="1:23" ht="29.25" customHeight="1" x14ac:dyDescent="0.25">
      <c r="A5" s="47" t="str">
        <f>'Master List'!A5</f>
        <v>FP</v>
      </c>
      <c r="B5" s="47" t="str">
        <f>'Master List'!B5</f>
        <v>F2/7A4/002a</v>
      </c>
      <c r="C5" s="47" t="str">
        <f>'Master List'!C5</f>
        <v>WAL/F2/002a</v>
      </c>
      <c r="D5" s="48">
        <v>1</v>
      </c>
      <c r="E5" s="52" t="str">
        <f t="shared" si="0"/>
        <v>General (Internal) Medicine / Stroke Medicine, Gastroenterology, Emergency Medicine</v>
      </c>
      <c r="F5" s="49" t="str">
        <f>'Master List'!F5</f>
        <v>Cardiff &amp; Vale University Health Board</v>
      </c>
      <c r="G5" s="49" t="str">
        <f>'Master List'!D5</f>
        <v>Dr Tom Hughes</v>
      </c>
      <c r="H5" s="47" t="str">
        <f>'Master List'!G5</f>
        <v>University Hospital of Wales</v>
      </c>
      <c r="I5" s="47" t="str">
        <f>VLOOKUP(H5, 'CWM &amp; Location'!B:D, 3, FALSE)</f>
        <v>Cardiff</v>
      </c>
      <c r="J5" s="47" t="str">
        <f>IF('Master List'!I5="", 'Master List'!H5, CONCATENATE('Master List'!H5, " / ", 'Master List'!I5))</f>
        <v>General (Internal) Medicine / Stroke Medicine</v>
      </c>
      <c r="K5" s="47" t="str">
        <f>'Master List'!J5</f>
        <v>Dr Tom Hughes</v>
      </c>
      <c r="L5" s="47" t="str">
        <f>'Master List'!M5</f>
        <v xml:space="preserve">University Hospital Llandough </v>
      </c>
      <c r="M5" s="47" t="str">
        <f>VLOOKUP(L5, 'CWM &amp; Location'!B:D, 3, FALSE)</f>
        <v>Penarth</v>
      </c>
      <c r="N5" s="47" t="str">
        <f>IF('Master List'!O5="", 'Master List'!N5, CONCATENATE('Master List'!N5, " / ", 'Master List'!O5))</f>
        <v>Gastroenterology</v>
      </c>
      <c r="O5" s="47" t="str">
        <f>'Master List'!P5</f>
        <v>Dr Jeff Turner</v>
      </c>
      <c r="P5" s="47" t="str">
        <f>'Master List'!S5</f>
        <v>University Hospital of Wales</v>
      </c>
      <c r="Q5" s="47" t="str">
        <f>VLOOKUP(P5, 'CWM &amp; Location'!B:D, 3, FALSE)</f>
        <v>Cardiff</v>
      </c>
      <c r="R5" s="47" t="str">
        <f>IF('Master List'!U5="", 'Master List'!T5, CONCATENATE('Master List'!T5, " / ", 'Master List'!U5))</f>
        <v>Emergency Medicine</v>
      </c>
      <c r="S5" s="47" t="str">
        <f>'Master List'!V5</f>
        <v>Dr James Dunn</v>
      </c>
      <c r="T5" s="49" t="str">
        <f>IF('Master List'!Y5="", "", 'Master List'!Y5)</f>
        <v/>
      </c>
      <c r="U5" s="49" t="str">
        <f>IF(T5="", "", VLOOKUP(T5, 'CWM &amp; Location'!B:D, 3, FALSE))</f>
        <v/>
      </c>
      <c r="V5" s="49" t="str">
        <f>IF('Master List'!Z5="", "", 'Master List'!Z5)</f>
        <v/>
      </c>
      <c r="W5" s="49" t="str">
        <f>IF('Master List'!AA5="", "", 'Master List'!AA5)</f>
        <v/>
      </c>
    </row>
    <row r="6" spans="1:23" ht="29.25" customHeight="1" x14ac:dyDescent="0.25">
      <c r="A6" s="47" t="str">
        <f>'Master List'!A6</f>
        <v>FP</v>
      </c>
      <c r="B6" s="47" t="str">
        <f>'Master List'!B6</f>
        <v>F2/7A4/002b</v>
      </c>
      <c r="C6" s="47" t="str">
        <f>'Master List'!C6</f>
        <v>WAL/F2/002b</v>
      </c>
      <c r="D6" s="48">
        <v>1</v>
      </c>
      <c r="E6" s="52" t="str">
        <f t="shared" si="0"/>
        <v>Emergency Medicine, General (Internal) Medicine / Stroke Medicine, Gastroenterology</v>
      </c>
      <c r="F6" s="49" t="str">
        <f>'Master List'!F6</f>
        <v>Cardiff &amp; Vale University Health Board</v>
      </c>
      <c r="G6" s="49" t="str">
        <f>'Master List'!D6</f>
        <v>Dr James Dunn</v>
      </c>
      <c r="H6" s="47" t="str">
        <f>'Master List'!G6</f>
        <v>University Hospital of Wales</v>
      </c>
      <c r="I6" s="47" t="str">
        <f>VLOOKUP(H6, 'CWM &amp; Location'!B:D, 3, FALSE)</f>
        <v>Cardiff</v>
      </c>
      <c r="J6" s="47" t="str">
        <f>IF('Master List'!I6="", 'Master List'!H6, CONCATENATE('Master List'!H6, " / ", 'Master List'!I6))</f>
        <v>Emergency Medicine</v>
      </c>
      <c r="K6" s="47" t="str">
        <f>'Master List'!J6</f>
        <v>Dr James Dunn</v>
      </c>
      <c r="L6" s="47" t="str">
        <f>'Master List'!M6</f>
        <v>University Hospital of Wales</v>
      </c>
      <c r="M6" s="47" t="str">
        <f>VLOOKUP(L6, 'CWM &amp; Location'!B:D, 3, FALSE)</f>
        <v>Cardiff</v>
      </c>
      <c r="N6" s="47" t="str">
        <f>IF('Master List'!O6="", 'Master List'!N6, CONCATENATE('Master List'!N6, " / ", 'Master List'!O6))</f>
        <v>General (Internal) Medicine / Stroke Medicine</v>
      </c>
      <c r="O6" s="47" t="str">
        <f>'Master List'!P6</f>
        <v>Dr Tom Hughes</v>
      </c>
      <c r="P6" s="47" t="str">
        <f>'Master List'!S6</f>
        <v xml:space="preserve">University Hospital Llandough </v>
      </c>
      <c r="Q6" s="47" t="str">
        <f>VLOOKUP(P6, 'CWM &amp; Location'!B:D, 3, FALSE)</f>
        <v>Penarth</v>
      </c>
      <c r="R6" s="47" t="str">
        <f>IF('Master List'!U6="", 'Master List'!T6, CONCATENATE('Master List'!T6, " / ", 'Master List'!U6))</f>
        <v>Gastroenterology</v>
      </c>
      <c r="S6" s="47" t="str">
        <f>'Master List'!V6</f>
        <v>Dr Jeff Turner</v>
      </c>
      <c r="T6" s="49" t="str">
        <f>IF('Master List'!Y6="", "", 'Master List'!Y6)</f>
        <v/>
      </c>
      <c r="U6" s="49" t="str">
        <f>IF(T6="", "", VLOOKUP(T6, 'CWM &amp; Location'!B:D, 3, FALSE))</f>
        <v/>
      </c>
      <c r="V6" s="49" t="str">
        <f>IF('Master List'!Z6="", "", 'Master List'!Z6)</f>
        <v/>
      </c>
      <c r="W6" s="49" t="str">
        <f>IF('Master List'!AA6="", "", 'Master List'!AA6)</f>
        <v/>
      </c>
    </row>
    <row r="7" spans="1:23" ht="29.25" customHeight="1" x14ac:dyDescent="0.25">
      <c r="A7" s="47" t="str">
        <f>'Master List'!A7</f>
        <v>FP</v>
      </c>
      <c r="B7" s="47" t="str">
        <f>'Master List'!B7</f>
        <v>F2/7A4/002c</v>
      </c>
      <c r="C7" s="47" t="str">
        <f>'Master List'!C7</f>
        <v>WAL/F2/002c</v>
      </c>
      <c r="D7" s="48">
        <v>1</v>
      </c>
      <c r="E7" s="52" t="str">
        <f t="shared" si="0"/>
        <v>Gastroenterology, Emergency Medicine, General (Internal) Medicine / Stroke Medicine</v>
      </c>
      <c r="F7" s="49" t="str">
        <f>'Master List'!F7</f>
        <v>Cardiff &amp; Vale University Health Board</v>
      </c>
      <c r="G7" s="49" t="str">
        <f>'Master List'!D7</f>
        <v>Dr Jeff Turner</v>
      </c>
      <c r="H7" s="47" t="str">
        <f>'Master List'!G7</f>
        <v xml:space="preserve">University Hospital Llandough </v>
      </c>
      <c r="I7" s="47" t="str">
        <f>VLOOKUP(H7, 'CWM &amp; Location'!B:D, 3, FALSE)</f>
        <v>Penarth</v>
      </c>
      <c r="J7" s="47" t="str">
        <f>IF('Master List'!I7="", 'Master List'!H7, CONCATENATE('Master List'!H7, " / ", 'Master List'!I7))</f>
        <v>Gastroenterology</v>
      </c>
      <c r="K7" s="47" t="str">
        <f>'Master List'!J7</f>
        <v>Dr Jeff Turner</v>
      </c>
      <c r="L7" s="47" t="str">
        <f>'Master List'!M7</f>
        <v>University Hospital of Wales</v>
      </c>
      <c r="M7" s="47" t="str">
        <f>VLOOKUP(L7, 'CWM &amp; Location'!B:D, 3, FALSE)</f>
        <v>Cardiff</v>
      </c>
      <c r="N7" s="47" t="str">
        <f>IF('Master List'!O7="", 'Master List'!N7, CONCATENATE('Master List'!N7, " / ", 'Master List'!O7))</f>
        <v>Emergency Medicine</v>
      </c>
      <c r="O7" s="47" t="str">
        <f>'Master List'!P7</f>
        <v>Dr James Dunn</v>
      </c>
      <c r="P7" s="47" t="str">
        <f>'Master List'!S7</f>
        <v>University Hospital of Wales</v>
      </c>
      <c r="Q7" s="47" t="str">
        <f>VLOOKUP(P7, 'CWM &amp; Location'!B:D, 3, FALSE)</f>
        <v>Cardiff</v>
      </c>
      <c r="R7" s="47" t="str">
        <f>IF('Master List'!U7="", 'Master List'!T7, CONCATENATE('Master List'!T7, " / ", 'Master List'!U7))</f>
        <v>General (Internal) Medicine / Stroke Medicine</v>
      </c>
      <c r="S7" s="47" t="str">
        <f>'Master List'!V7</f>
        <v>Dr Tom Hughes</v>
      </c>
      <c r="T7" s="49" t="str">
        <f>IF('Master List'!Y7="", "", 'Master List'!Y7)</f>
        <v/>
      </c>
      <c r="U7" s="49" t="str">
        <f>IF(T7="", "", VLOOKUP(T7, 'CWM &amp; Location'!B:D, 3, FALSE))</f>
        <v/>
      </c>
      <c r="V7" s="49" t="str">
        <f>IF('Master List'!Z7="", "", 'Master List'!Z7)</f>
        <v/>
      </c>
      <c r="W7" s="49" t="str">
        <f>IF('Master List'!AA7="", "", 'Master List'!AA7)</f>
        <v/>
      </c>
    </row>
    <row r="8" spans="1:23" ht="29.25" customHeight="1" x14ac:dyDescent="0.25">
      <c r="A8" s="47" t="str">
        <f>'Master List'!A8</f>
        <v>FP</v>
      </c>
      <c r="B8" s="47" t="str">
        <f>'Master List'!B8</f>
        <v>F2/7A4/003a</v>
      </c>
      <c r="C8" s="47" t="str">
        <f>'Master List'!C8</f>
        <v>WAL/F2/003a</v>
      </c>
      <c r="D8" s="48">
        <v>1</v>
      </c>
      <c r="E8" s="52" t="str">
        <f t="shared" si="0"/>
        <v>Neurology / Rehabilitation Medicine, Obstetrics and Gynaecology, Geriatric Medicine</v>
      </c>
      <c r="F8" s="49" t="str">
        <f>'Master List'!F8</f>
        <v>Cardiff &amp; Vale University Health Board</v>
      </c>
      <c r="G8" s="49" t="str">
        <f>'Master List'!D8</f>
        <v>Dr Swaroop Shanbhag</v>
      </c>
      <c r="H8" s="47" t="str">
        <f>'Master List'!G8</f>
        <v>University Hospital of Wales / University Hospital Llandough</v>
      </c>
      <c r="I8" s="47" t="str">
        <f>VLOOKUP(H8, 'CWM &amp; Location'!B:D, 3, FALSE)</f>
        <v>Cardiff / Penarth</v>
      </c>
      <c r="J8" s="47" t="str">
        <f>IF('Master List'!I8="", 'Master List'!H8, CONCATENATE('Master List'!H8, " / ", 'Master List'!I8))</f>
        <v>Neurology / Rehabilitation Medicine</v>
      </c>
      <c r="K8" s="47" t="str">
        <f>'Master List'!J8</f>
        <v>Dr Swaroop Shanbhag</v>
      </c>
      <c r="L8" s="47" t="str">
        <f>'Master List'!M8</f>
        <v>University Hospital of Wales</v>
      </c>
      <c r="M8" s="47" t="str">
        <f>VLOOKUP(L8, 'CWM &amp; Location'!B:D, 3, FALSE)</f>
        <v>Cardiff</v>
      </c>
      <c r="N8" s="47" t="str">
        <f>IF('Master List'!O8="", 'Master List'!N8, CONCATENATE('Master List'!N8, " / ", 'Master List'!O8))</f>
        <v>Obstetrics and Gynaecology</v>
      </c>
      <c r="O8" s="47" t="str">
        <f>'Master List'!P8</f>
        <v>Mr Anthony Griffiths</v>
      </c>
      <c r="P8" s="47" t="str">
        <f>'Master List'!S8</f>
        <v xml:space="preserve">University Hospital Llandough </v>
      </c>
      <c r="Q8" s="47" t="str">
        <f>VLOOKUP(P8, 'CWM &amp; Location'!B:D, 3, FALSE)</f>
        <v>Penarth</v>
      </c>
      <c r="R8" s="47" t="str">
        <f>IF('Master List'!U8="", 'Master List'!T8, CONCATENATE('Master List'!T8, " / ", 'Master List'!U8))</f>
        <v>Geriatric Medicine</v>
      </c>
      <c r="S8" s="47" t="str">
        <f>'Master List'!V8</f>
        <v>Dr Cherry Shute</v>
      </c>
      <c r="T8" s="49" t="str">
        <f>IF('Master List'!Y8="", "", 'Master List'!Y8)</f>
        <v/>
      </c>
      <c r="U8" s="49" t="str">
        <f>IF(T8="", "", VLOOKUP(T8, 'CWM &amp; Location'!B:D, 3, FALSE))</f>
        <v/>
      </c>
      <c r="V8" s="49" t="str">
        <f>IF('Master List'!Z8="", "", 'Master List'!Z8)</f>
        <v/>
      </c>
      <c r="W8" s="49" t="str">
        <f>IF('Master List'!AA8="", "", 'Master List'!AA8)</f>
        <v/>
      </c>
    </row>
    <row r="9" spans="1:23" ht="29.25" customHeight="1" x14ac:dyDescent="0.25">
      <c r="A9" s="47" t="str">
        <f>'Master List'!A9</f>
        <v>FP</v>
      </c>
      <c r="B9" s="47" t="str">
        <f>'Master List'!B9</f>
        <v>F2/7A4/003b</v>
      </c>
      <c r="C9" s="47" t="str">
        <f>'Master List'!C9</f>
        <v>WAL/F2/003b</v>
      </c>
      <c r="D9" s="48">
        <v>1</v>
      </c>
      <c r="E9" s="52" t="str">
        <f t="shared" si="0"/>
        <v>Geriatric Medicine, Neurology / Rehabilitation Medicine, Obstetrics and Gynaecology</v>
      </c>
      <c r="F9" s="49" t="str">
        <f>'Master List'!F9</f>
        <v>Cardiff &amp; Vale University Health Board</v>
      </c>
      <c r="G9" s="49" t="str">
        <f>'Master List'!D9</f>
        <v>Dr Cherry Shute</v>
      </c>
      <c r="H9" s="47" t="str">
        <f>'Master List'!G9</f>
        <v xml:space="preserve">University Hospital Llandough </v>
      </c>
      <c r="I9" s="47" t="str">
        <f>VLOOKUP(H9, 'CWM &amp; Location'!B:D, 3, FALSE)</f>
        <v>Penarth</v>
      </c>
      <c r="J9" s="47" t="str">
        <f>IF('Master List'!I9="", 'Master List'!H9, CONCATENATE('Master List'!H9, " / ", 'Master List'!I9))</f>
        <v>Geriatric Medicine</v>
      </c>
      <c r="K9" s="47" t="str">
        <f>'Master List'!J9</f>
        <v>Dr Cherry Shute</v>
      </c>
      <c r="L9" s="47" t="str">
        <f>'Master List'!M9</f>
        <v>University Hospital of Wales / University Hospital Llandough</v>
      </c>
      <c r="M9" s="47" t="str">
        <f>VLOOKUP(L9, 'CWM &amp; Location'!B:D, 3, FALSE)</f>
        <v>Cardiff / Penarth</v>
      </c>
      <c r="N9" s="47" t="str">
        <f>IF('Master List'!O9="", 'Master List'!N9, CONCATENATE('Master List'!N9, " / ", 'Master List'!O9))</f>
        <v>Neurology / Rehabilitation Medicine</v>
      </c>
      <c r="O9" s="47" t="str">
        <f>'Master List'!P9</f>
        <v>Dr Swaroop Shanbhag</v>
      </c>
      <c r="P9" s="47" t="str">
        <f>'Master List'!S9</f>
        <v>University Hospital of Wales</v>
      </c>
      <c r="Q9" s="47" t="str">
        <f>VLOOKUP(P9, 'CWM &amp; Location'!B:D, 3, FALSE)</f>
        <v>Cardiff</v>
      </c>
      <c r="R9" s="47" t="str">
        <f>IF('Master List'!U9="", 'Master List'!T9, CONCATENATE('Master List'!T9, " / ", 'Master List'!U9))</f>
        <v>Obstetrics and Gynaecology</v>
      </c>
      <c r="S9" s="47" t="str">
        <f>'Master List'!V9</f>
        <v>Mr Anthony Griffiths</v>
      </c>
      <c r="T9" s="49" t="str">
        <f>IF('Master List'!Y9="", "", 'Master List'!Y9)</f>
        <v/>
      </c>
      <c r="U9" s="49" t="str">
        <f>IF(T9="", "", VLOOKUP(T9, 'CWM &amp; Location'!B:D, 3, FALSE))</f>
        <v/>
      </c>
      <c r="V9" s="49" t="str">
        <f>IF('Master List'!Z9="", "", 'Master List'!Z9)</f>
        <v/>
      </c>
      <c r="W9" s="49" t="str">
        <f>IF('Master List'!AA9="", "", 'Master List'!AA9)</f>
        <v/>
      </c>
    </row>
    <row r="10" spans="1:23" ht="29.25" customHeight="1" x14ac:dyDescent="0.25">
      <c r="A10" s="47" t="str">
        <f>'Master List'!A10</f>
        <v>FP</v>
      </c>
      <c r="B10" s="47" t="str">
        <f>'Master List'!B10</f>
        <v>F2/7A4/003c</v>
      </c>
      <c r="C10" s="47" t="str">
        <f>'Master List'!C10</f>
        <v>WAL/F2/003c</v>
      </c>
      <c r="D10" s="48">
        <v>1</v>
      </c>
      <c r="E10" s="52" t="str">
        <f t="shared" si="0"/>
        <v>Obstetrics and Gynaecology, Geriatric Medicine, Neurology / Rehabilitation Medicine</v>
      </c>
      <c r="F10" s="49" t="str">
        <f>'Master List'!F10</f>
        <v>Cardiff &amp; Vale University Health Board</v>
      </c>
      <c r="G10" s="49" t="str">
        <f>'Master List'!D10</f>
        <v>Mr Anthony Griffiths</v>
      </c>
      <c r="H10" s="47" t="str">
        <f>'Master List'!G10</f>
        <v>University Hospital of Wales</v>
      </c>
      <c r="I10" s="47" t="str">
        <f>VLOOKUP(H10, 'CWM &amp; Location'!B:D, 3, FALSE)</f>
        <v>Cardiff</v>
      </c>
      <c r="J10" s="47" t="str">
        <f>IF('Master List'!I10="", 'Master List'!H10, CONCATENATE('Master List'!H10, " / ", 'Master List'!I10))</f>
        <v>Obstetrics and Gynaecology</v>
      </c>
      <c r="K10" s="47" t="str">
        <f>'Master List'!J10</f>
        <v>Mr Anthony Griffiths</v>
      </c>
      <c r="L10" s="47" t="str">
        <f>'Master List'!M10</f>
        <v xml:space="preserve">University Hospital Llandough </v>
      </c>
      <c r="M10" s="47" t="str">
        <f>VLOOKUP(L10, 'CWM &amp; Location'!B:D, 3, FALSE)</f>
        <v>Penarth</v>
      </c>
      <c r="N10" s="47" t="str">
        <f>IF('Master List'!O10="", 'Master List'!N10, CONCATENATE('Master List'!N10, " / ", 'Master List'!O10))</f>
        <v>Geriatric Medicine</v>
      </c>
      <c r="O10" s="47" t="str">
        <f>'Master List'!P10</f>
        <v>Dr Cherry Shute</v>
      </c>
      <c r="P10" s="47" t="str">
        <f>'Master List'!S10</f>
        <v>University Hospital of Wales / University Hospital Llandough</v>
      </c>
      <c r="Q10" s="47" t="str">
        <f>VLOOKUP(P10, 'CWM &amp; Location'!B:D, 3, FALSE)</f>
        <v>Cardiff / Penarth</v>
      </c>
      <c r="R10" s="47" t="str">
        <f>IF('Master List'!U10="", 'Master List'!T10, CONCATENATE('Master List'!T10, " / ", 'Master List'!U10))</f>
        <v>Neurology / Rehabilitation Medicine</v>
      </c>
      <c r="S10" s="47" t="str">
        <f>'Master List'!V10</f>
        <v>Dr Swaroop Shanbhag</v>
      </c>
      <c r="T10" s="49" t="str">
        <f>IF('Master List'!Y10="", "", 'Master List'!Y10)</f>
        <v/>
      </c>
      <c r="U10" s="49" t="str">
        <f>IF(T10="", "", VLOOKUP(T10, 'CWM &amp; Location'!B:D, 3, FALSE))</f>
        <v/>
      </c>
      <c r="V10" s="49" t="str">
        <f>IF('Master List'!Z10="", "", 'Master List'!Z10)</f>
        <v/>
      </c>
      <c r="W10" s="49" t="str">
        <f>IF('Master List'!AA10="", "", 'Master List'!AA10)</f>
        <v/>
      </c>
    </row>
    <row r="11" spans="1:23" ht="29.25" customHeight="1" x14ac:dyDescent="0.25">
      <c r="A11" s="47" t="str">
        <f>'Master List'!A11</f>
        <v>FP</v>
      </c>
      <c r="B11" s="47" t="str">
        <f>'Master List'!B11</f>
        <v>F2/7A4/004a</v>
      </c>
      <c r="C11" s="47" t="str">
        <f>'Master List'!C11</f>
        <v>WAL/F2/004a</v>
      </c>
      <c r="D11" s="48">
        <v>1</v>
      </c>
      <c r="E11" s="52" t="str">
        <f t="shared" si="0"/>
        <v>General Practice, Clinical Pharmacology and Therapeutics, General Surgery / Upper Gastro-intestinal Surgery</v>
      </c>
      <c r="F11" s="49" t="str">
        <f>'Master List'!F11</f>
        <v>Cardiff &amp; Vale University Health Board</v>
      </c>
      <c r="G11" s="49" t="str">
        <f>'Master List'!D11</f>
        <v>Dr Philip Lloyd</v>
      </c>
      <c r="H11" s="47" t="str">
        <f>'Master List'!G11</f>
        <v>Roath House Surgery</v>
      </c>
      <c r="I11" s="47" t="str">
        <f>VLOOKUP(H11, 'CWM &amp; Location'!B:D, 3, FALSE)</f>
        <v>Cardiff</v>
      </c>
      <c r="J11" s="47" t="str">
        <f>IF('Master List'!I11="", 'Master List'!H11, CONCATENATE('Master List'!H11, " / ", 'Master List'!I11))</f>
        <v>General Practice</v>
      </c>
      <c r="K11" s="47" t="str">
        <f>'Master List'!J11</f>
        <v>Dr Philip Lloyd</v>
      </c>
      <c r="L11" s="47" t="str">
        <f>'Master List'!M11</f>
        <v xml:space="preserve">University Hospital Llandough </v>
      </c>
      <c r="M11" s="47" t="str">
        <f>VLOOKUP(L11, 'CWM &amp; Location'!B:D, 3, FALSE)</f>
        <v>Penarth</v>
      </c>
      <c r="N11" s="47" t="str">
        <f>IF('Master List'!O11="", 'Master List'!N11, CONCATENATE('Master List'!N11, " / ", 'Master List'!O11))</f>
        <v>Clinical Pharmacology and Therapeutics</v>
      </c>
      <c r="O11" s="47" t="str">
        <f>'Master List'!P11</f>
        <v>Dr James Coulson</v>
      </c>
      <c r="P11" s="47" t="str">
        <f>'Master List'!S11</f>
        <v>University Hospital of Wales</v>
      </c>
      <c r="Q11" s="47" t="str">
        <f>VLOOKUP(P11, 'CWM &amp; Location'!B:D, 3, FALSE)</f>
        <v>Cardiff</v>
      </c>
      <c r="R11" s="47" t="str">
        <f>IF('Master List'!U11="", 'Master List'!T11, CONCATENATE('Master List'!T11, " / ", 'Master List'!U11))</f>
        <v>General Surgery / Upper Gastro-intestinal Surgery</v>
      </c>
      <c r="S11" s="47" t="str">
        <f>'Master List'!V11</f>
        <v>Mr Tarig Abdelrahman</v>
      </c>
      <c r="T11" s="49" t="str">
        <f>IF('Master List'!Y11="", "", 'Master List'!Y11)</f>
        <v/>
      </c>
      <c r="U11" s="49" t="str">
        <f>IF(T11="", "", VLOOKUP(T11, 'CWM &amp; Location'!B:D, 3, FALSE))</f>
        <v/>
      </c>
      <c r="V11" s="49" t="str">
        <f>IF('Master List'!Z11="", "", 'Master List'!Z11)</f>
        <v/>
      </c>
      <c r="W11" s="49" t="str">
        <f>IF('Master List'!AA11="", "", 'Master List'!AA11)</f>
        <v/>
      </c>
    </row>
    <row r="12" spans="1:23" ht="29.25" customHeight="1" x14ac:dyDescent="0.25">
      <c r="A12" s="47" t="str">
        <f>'Master List'!A12</f>
        <v>FP</v>
      </c>
      <c r="B12" s="47" t="str">
        <f>'Master List'!B12</f>
        <v>F2/7A4/004b</v>
      </c>
      <c r="C12" s="47" t="str">
        <f>'Master List'!C12</f>
        <v>WAL/F2/004b</v>
      </c>
      <c r="D12" s="48">
        <v>1</v>
      </c>
      <c r="E12" s="52" t="str">
        <f t="shared" si="0"/>
        <v>General Surgery / Upper Gastro-intestinal Surgery, General Practice, Clinical Pharmacology and Therapeutics</v>
      </c>
      <c r="F12" s="49" t="str">
        <f>'Master List'!F12</f>
        <v>Cardiff &amp; Vale University Health Board</v>
      </c>
      <c r="G12" s="49" t="str">
        <f>'Master List'!D12</f>
        <v>Mr Tarig Abdelrahman</v>
      </c>
      <c r="H12" s="47" t="str">
        <f>'Master List'!G12</f>
        <v>University Hospital of Wales</v>
      </c>
      <c r="I12" s="47" t="str">
        <f>VLOOKUP(H12, 'CWM &amp; Location'!B:D, 3, FALSE)</f>
        <v>Cardiff</v>
      </c>
      <c r="J12" s="47" t="str">
        <f>IF('Master List'!I12="", 'Master List'!H12, CONCATENATE('Master List'!H12, " / ", 'Master List'!I12))</f>
        <v>General Surgery / Upper Gastro-intestinal Surgery</v>
      </c>
      <c r="K12" s="47" t="str">
        <f>'Master List'!J12</f>
        <v>Mr Tarig Abdelrahman</v>
      </c>
      <c r="L12" s="47" t="str">
        <f>'Master List'!M12</f>
        <v>Roath House Surgery</v>
      </c>
      <c r="M12" s="47" t="str">
        <f>VLOOKUP(L12, 'CWM &amp; Location'!B:D, 3, FALSE)</f>
        <v>Cardiff</v>
      </c>
      <c r="N12" s="47" t="str">
        <f>IF('Master List'!O12="", 'Master List'!N12, CONCATENATE('Master List'!N12, " / ", 'Master List'!O12))</f>
        <v>General Practice</v>
      </c>
      <c r="O12" s="47" t="str">
        <f>'Master List'!P12</f>
        <v>Dr Philip Lloyd</v>
      </c>
      <c r="P12" s="47" t="str">
        <f>'Master List'!S12</f>
        <v xml:space="preserve">University Hospital Llandough </v>
      </c>
      <c r="Q12" s="47" t="str">
        <f>VLOOKUP(P12, 'CWM &amp; Location'!B:D, 3, FALSE)</f>
        <v>Penarth</v>
      </c>
      <c r="R12" s="47" t="str">
        <f>IF('Master List'!U12="", 'Master List'!T12, CONCATENATE('Master List'!T12, " / ", 'Master List'!U12))</f>
        <v>Clinical Pharmacology and Therapeutics</v>
      </c>
      <c r="S12" s="47" t="str">
        <f>'Master List'!V12</f>
        <v>Dr James Coulson</v>
      </c>
      <c r="T12" s="49" t="str">
        <f>IF('Master List'!Y12="", "", 'Master List'!Y12)</f>
        <v/>
      </c>
      <c r="U12" s="49" t="str">
        <f>IF(T12="", "", VLOOKUP(T12, 'CWM &amp; Location'!B:D, 3, FALSE))</f>
        <v/>
      </c>
      <c r="V12" s="49" t="str">
        <f>IF('Master List'!Z12="", "", 'Master List'!Z12)</f>
        <v/>
      </c>
      <c r="W12" s="49" t="str">
        <f>IF('Master List'!AA12="", "", 'Master List'!AA12)</f>
        <v/>
      </c>
    </row>
    <row r="13" spans="1:23" ht="29.25" customHeight="1" x14ac:dyDescent="0.25">
      <c r="A13" s="47" t="str">
        <f>'Master List'!A13</f>
        <v>FP</v>
      </c>
      <c r="B13" s="47" t="str">
        <f>'Master List'!B13</f>
        <v>F2/7A4/004c</v>
      </c>
      <c r="C13" s="47" t="str">
        <f>'Master List'!C13</f>
        <v>WAL/F2/004c</v>
      </c>
      <c r="D13" s="48">
        <v>1</v>
      </c>
      <c r="E13" s="52" t="str">
        <f t="shared" si="0"/>
        <v>Clinical Pharmacology and Therapeutics, General Surgery / Upper Gastro-intestinal Surgery, General Practice</v>
      </c>
      <c r="F13" s="49" t="str">
        <f>'Master List'!F13</f>
        <v>Cardiff &amp; Vale University Health Board</v>
      </c>
      <c r="G13" s="49" t="str">
        <f>'Master List'!D13</f>
        <v>Dr James Coulson</v>
      </c>
      <c r="H13" s="47" t="str">
        <f>'Master List'!G13</f>
        <v xml:space="preserve">University Hospital Llandough </v>
      </c>
      <c r="I13" s="47" t="str">
        <f>VLOOKUP(H13, 'CWM &amp; Location'!B:D, 3, FALSE)</f>
        <v>Penarth</v>
      </c>
      <c r="J13" s="47" t="str">
        <f>IF('Master List'!I13="", 'Master List'!H13, CONCATENATE('Master List'!H13, " / ", 'Master List'!I13))</f>
        <v>Clinical Pharmacology and Therapeutics</v>
      </c>
      <c r="K13" s="47" t="str">
        <f>'Master List'!J13</f>
        <v>Dr James Coulson</v>
      </c>
      <c r="L13" s="47" t="str">
        <f>'Master List'!M13</f>
        <v>University Hospital of Wales</v>
      </c>
      <c r="M13" s="47" t="str">
        <f>VLOOKUP(L13, 'CWM &amp; Location'!B:D, 3, FALSE)</f>
        <v>Cardiff</v>
      </c>
      <c r="N13" s="47" t="str">
        <f>IF('Master List'!O13="", 'Master List'!N13, CONCATENATE('Master List'!N13, " / ", 'Master List'!O13))</f>
        <v>General Surgery / Upper Gastro-intestinal Surgery</v>
      </c>
      <c r="O13" s="47" t="str">
        <f>'Master List'!P13</f>
        <v>Mr Tarig Abdelrahman</v>
      </c>
      <c r="P13" s="47" t="str">
        <f>'Master List'!S13</f>
        <v>Roath House Surgery</v>
      </c>
      <c r="Q13" s="47" t="str">
        <f>VLOOKUP(P13, 'CWM &amp; Location'!B:D, 3, FALSE)</f>
        <v>Cardiff</v>
      </c>
      <c r="R13" s="47" t="str">
        <f>IF('Master List'!U13="", 'Master List'!T13, CONCATENATE('Master List'!T13, " / ", 'Master List'!U13))</f>
        <v>General Practice</v>
      </c>
      <c r="S13" s="47" t="str">
        <f>'Master List'!V13</f>
        <v>Dr Philip Lloyd</v>
      </c>
      <c r="T13" s="49" t="str">
        <f>IF('Master List'!Y13="", "", 'Master List'!Y13)</f>
        <v/>
      </c>
      <c r="U13" s="49" t="str">
        <f>IF(T13="", "", VLOOKUP(T13, 'CWM &amp; Location'!B:D, 3, FALSE))</f>
        <v/>
      </c>
      <c r="V13" s="49" t="str">
        <f>IF('Master List'!Z13="", "", 'Master List'!Z13)</f>
        <v/>
      </c>
      <c r="W13" s="49" t="str">
        <f>IF('Master List'!AA13="", "", 'Master List'!AA13)</f>
        <v/>
      </c>
    </row>
    <row r="14" spans="1:23" ht="29.25" customHeight="1" x14ac:dyDescent="0.25">
      <c r="A14" s="47" t="str">
        <f>'Master List'!A14</f>
        <v>FP</v>
      </c>
      <c r="B14" s="47" t="str">
        <f>'Master List'!B14</f>
        <v>F2/7A4/005a</v>
      </c>
      <c r="C14" s="47" t="str">
        <f>'Master List'!C14</f>
        <v>WAL/F2/005a</v>
      </c>
      <c r="D14" s="48">
        <v>1</v>
      </c>
      <c r="E14" s="52" t="str">
        <f t="shared" si="0"/>
        <v>General Practice, Cardiology, Renal Medicine</v>
      </c>
      <c r="F14" s="49" t="str">
        <f>'Master List'!F14</f>
        <v>Cardiff &amp; Vale University Health Board</v>
      </c>
      <c r="G14" s="49" t="str">
        <f>'Master List'!D14</f>
        <v>Dr Victoria Cole</v>
      </c>
      <c r="H14" s="47" t="str">
        <f>'Master List'!G14</f>
        <v>Rumney Primary Care Centre</v>
      </c>
      <c r="I14" s="47" t="str">
        <f>VLOOKUP(H14, 'CWM &amp; Location'!B:D, 3, FALSE)</f>
        <v>Cardiff</v>
      </c>
      <c r="J14" s="47" t="str">
        <f>IF('Master List'!I14="", 'Master List'!H14, CONCATENATE('Master List'!H14, " / ", 'Master List'!I14))</f>
        <v>General Practice</v>
      </c>
      <c r="K14" s="47" t="str">
        <f>'Master List'!J14</f>
        <v>Dr Victoria Cole</v>
      </c>
      <c r="L14" s="47" t="str">
        <f>'Master List'!M14</f>
        <v>University Hospital of Wales</v>
      </c>
      <c r="M14" s="47" t="str">
        <f>VLOOKUP(L14, 'CWM &amp; Location'!B:D, 3, FALSE)</f>
        <v>Cardiff</v>
      </c>
      <c r="N14" s="47" t="str">
        <f>IF('Master List'!O14="", 'Master List'!N14, CONCATENATE('Master List'!N14, " / ", 'Master List'!O14))</f>
        <v>Cardiology</v>
      </c>
      <c r="O14" s="47" t="str">
        <f>'Master List'!P14</f>
        <v>Prof Zaheer Yousef</v>
      </c>
      <c r="P14" s="47" t="str">
        <f>'Master List'!S14</f>
        <v>University Hospital of Wales</v>
      </c>
      <c r="Q14" s="47" t="str">
        <f>VLOOKUP(P14, 'CWM &amp; Location'!B:D, 3, FALSE)</f>
        <v>Cardiff</v>
      </c>
      <c r="R14" s="47" t="str">
        <f>IF('Master List'!U14="", 'Master List'!T14, CONCATENATE('Master List'!T14, " / ", 'Master List'!U14))</f>
        <v>Renal Medicine</v>
      </c>
      <c r="S14" s="47" t="str">
        <f>'Master List'!V14</f>
        <v>Dr Mat Davies</v>
      </c>
      <c r="T14" s="49" t="str">
        <f>IF('Master List'!Y14="", "", 'Master List'!Y14)</f>
        <v/>
      </c>
      <c r="U14" s="49" t="str">
        <f>IF(T14="", "", VLOOKUP(T14, 'CWM &amp; Location'!B:D, 3, FALSE))</f>
        <v/>
      </c>
      <c r="V14" s="49" t="str">
        <f>IF('Master List'!Z14="", "", 'Master List'!Z14)</f>
        <v/>
      </c>
      <c r="W14" s="49" t="str">
        <f>IF('Master List'!AA14="", "", 'Master List'!AA14)</f>
        <v/>
      </c>
    </row>
    <row r="15" spans="1:23" ht="29.25" customHeight="1" x14ac:dyDescent="0.25">
      <c r="A15" s="47" t="str">
        <f>'Master List'!A15</f>
        <v>FP</v>
      </c>
      <c r="B15" s="47" t="str">
        <f>'Master List'!B15</f>
        <v>F2/7A4/005b</v>
      </c>
      <c r="C15" s="47" t="str">
        <f>'Master List'!C15</f>
        <v>WAL/F2/005b</v>
      </c>
      <c r="D15" s="48">
        <v>1</v>
      </c>
      <c r="E15" s="52" t="str">
        <f t="shared" si="0"/>
        <v>Renal Medicine, General Practice, Cardiology</v>
      </c>
      <c r="F15" s="49" t="str">
        <f>'Master List'!F15</f>
        <v>Cardiff &amp; Vale University Health Board</v>
      </c>
      <c r="G15" s="49" t="str">
        <f>'Master List'!D15</f>
        <v>Dr Mat Davies</v>
      </c>
      <c r="H15" s="47" t="str">
        <f>'Master List'!G15</f>
        <v>University Hospital of Wales</v>
      </c>
      <c r="I15" s="47" t="str">
        <f>VLOOKUP(H15, 'CWM &amp; Location'!B:D, 3, FALSE)</f>
        <v>Cardiff</v>
      </c>
      <c r="J15" s="47" t="str">
        <f>IF('Master List'!I15="", 'Master List'!H15, CONCATENATE('Master List'!H15, " / ", 'Master List'!I15))</f>
        <v>Renal Medicine</v>
      </c>
      <c r="K15" s="47" t="str">
        <f>'Master List'!J15</f>
        <v>Dr Mat Davies</v>
      </c>
      <c r="L15" s="47" t="str">
        <f>'Master List'!M15</f>
        <v>Rumney Primary Care Centre</v>
      </c>
      <c r="M15" s="47" t="str">
        <f>VLOOKUP(L15, 'CWM &amp; Location'!B:D, 3, FALSE)</f>
        <v>Cardiff</v>
      </c>
      <c r="N15" s="47" t="str">
        <f>IF('Master List'!O15="", 'Master List'!N15, CONCATENATE('Master List'!N15, " / ", 'Master List'!O15))</f>
        <v>General Practice</v>
      </c>
      <c r="O15" s="47" t="str">
        <f>'Master List'!P15</f>
        <v>Dr Victoria Cole</v>
      </c>
      <c r="P15" s="47" t="str">
        <f>'Master List'!S15</f>
        <v>University Hospital of Wales</v>
      </c>
      <c r="Q15" s="47" t="str">
        <f>VLOOKUP(P15, 'CWM &amp; Location'!B:D, 3, FALSE)</f>
        <v>Cardiff</v>
      </c>
      <c r="R15" s="47" t="str">
        <f>IF('Master List'!U15="", 'Master List'!T15, CONCATENATE('Master List'!T15, " / ", 'Master List'!U15))</f>
        <v>Cardiology</v>
      </c>
      <c r="S15" s="47" t="str">
        <f>'Master List'!V15</f>
        <v>Prof Zaheer Yousef</v>
      </c>
      <c r="T15" s="49" t="str">
        <f>IF('Master List'!Y15="", "", 'Master List'!Y15)</f>
        <v/>
      </c>
      <c r="U15" s="49" t="str">
        <f>IF(T15="", "", VLOOKUP(T15, 'CWM &amp; Location'!B:D, 3, FALSE))</f>
        <v/>
      </c>
      <c r="V15" s="49" t="str">
        <f>IF('Master List'!Z15="", "", 'Master List'!Z15)</f>
        <v/>
      </c>
      <c r="W15" s="49" t="str">
        <f>IF('Master List'!AA15="", "", 'Master List'!AA15)</f>
        <v/>
      </c>
    </row>
    <row r="16" spans="1:23" ht="29.25" customHeight="1" x14ac:dyDescent="0.25">
      <c r="A16" s="47" t="str">
        <f>'Master List'!A16</f>
        <v>FP</v>
      </c>
      <c r="B16" s="47" t="str">
        <f>'Master List'!B16</f>
        <v>F2/7A4/005c</v>
      </c>
      <c r="C16" s="47" t="str">
        <f>'Master List'!C16</f>
        <v>WAL/F2/005c</v>
      </c>
      <c r="D16" s="48">
        <v>1</v>
      </c>
      <c r="E16" s="52" t="str">
        <f t="shared" si="0"/>
        <v>Cardiology, Renal Medicine, General Practice</v>
      </c>
      <c r="F16" s="49" t="str">
        <f>'Master List'!F16</f>
        <v>Cardiff &amp; Vale University Health Board</v>
      </c>
      <c r="G16" s="49" t="str">
        <f>'Master List'!D16</f>
        <v>Prof Zaheer Yousef</v>
      </c>
      <c r="H16" s="47" t="str">
        <f>'Master List'!G16</f>
        <v>University Hospital of Wales</v>
      </c>
      <c r="I16" s="47" t="str">
        <f>VLOOKUP(H16, 'CWM &amp; Location'!B:D, 3, FALSE)</f>
        <v>Cardiff</v>
      </c>
      <c r="J16" s="47" t="str">
        <f>IF('Master List'!I16="", 'Master List'!H16, CONCATENATE('Master List'!H16, " / ", 'Master List'!I16))</f>
        <v>Cardiology</v>
      </c>
      <c r="K16" s="47" t="str">
        <f>'Master List'!J16</f>
        <v>Prof Zaheer Yousef</v>
      </c>
      <c r="L16" s="47" t="str">
        <f>'Master List'!M16</f>
        <v>University Hospital of Wales</v>
      </c>
      <c r="M16" s="47" t="str">
        <f>VLOOKUP(L16, 'CWM &amp; Location'!B:D, 3, FALSE)</f>
        <v>Cardiff</v>
      </c>
      <c r="N16" s="47" t="str">
        <f>IF('Master List'!O16="", 'Master List'!N16, CONCATENATE('Master List'!N16, " / ", 'Master List'!O16))</f>
        <v>Renal Medicine</v>
      </c>
      <c r="O16" s="47" t="str">
        <f>'Master List'!P16</f>
        <v>Dr Mat Davies</v>
      </c>
      <c r="P16" s="47" t="str">
        <f>'Master List'!S16</f>
        <v>Rumney Primary Care Centre</v>
      </c>
      <c r="Q16" s="47" t="str">
        <f>VLOOKUP(P16, 'CWM &amp; Location'!B:D, 3, FALSE)</f>
        <v>Cardiff</v>
      </c>
      <c r="R16" s="47" t="str">
        <f>IF('Master List'!U16="", 'Master List'!T16, CONCATENATE('Master List'!T16, " / ", 'Master List'!U16))</f>
        <v>General Practice</v>
      </c>
      <c r="S16" s="47" t="str">
        <f>'Master List'!V16</f>
        <v>Dr Victoria Cole</v>
      </c>
      <c r="T16" s="49" t="str">
        <f>IF('Master List'!Y16="", "", 'Master List'!Y16)</f>
        <v/>
      </c>
      <c r="U16" s="49" t="str">
        <f>IF(T16="", "", VLOOKUP(T16, 'CWM &amp; Location'!B:D, 3, FALSE))</f>
        <v/>
      </c>
      <c r="V16" s="49" t="str">
        <f>IF('Master List'!Z16="", "", 'Master List'!Z16)</f>
        <v/>
      </c>
      <c r="W16" s="49" t="str">
        <f>IF('Master List'!AA16="", "", 'Master List'!AA16)</f>
        <v/>
      </c>
    </row>
    <row r="17" spans="1:23" ht="29.25" customHeight="1" x14ac:dyDescent="0.25">
      <c r="A17" s="47" t="str">
        <f>'Master List'!A17</f>
        <v>FP</v>
      </c>
      <c r="B17" s="47" t="str">
        <f>'Master List'!B17</f>
        <v>F2/7A4/006a</v>
      </c>
      <c r="C17" s="47" t="str">
        <f>'Master List'!C17</f>
        <v>WAL/F2/006a</v>
      </c>
      <c r="D17" s="48">
        <v>1</v>
      </c>
      <c r="E17" s="52" t="str">
        <f t="shared" si="0"/>
        <v>General (Internal) Medicine / Acute Internal Medicine, Geriatric Medicine, Obstetrics and Gynaecology</v>
      </c>
      <c r="F17" s="49" t="str">
        <f>'Master List'!F17</f>
        <v>Cardiff &amp; Vale University Health Board</v>
      </c>
      <c r="G17" s="49" t="str">
        <f>'Master List'!D17</f>
        <v>Dr Amlan Bhattacharya</v>
      </c>
      <c r="H17" s="47" t="str">
        <f>'Master List'!G17</f>
        <v>University Hospital of Wales</v>
      </c>
      <c r="I17" s="47" t="str">
        <f>VLOOKUP(H17, 'CWM &amp; Location'!B:D, 3, FALSE)</f>
        <v>Cardiff</v>
      </c>
      <c r="J17" s="47" t="str">
        <f>IF('Master List'!I17="", 'Master List'!H17, CONCATENATE('Master List'!H17, " / ", 'Master List'!I17))</f>
        <v>General (Internal) Medicine / Acute Internal Medicine</v>
      </c>
      <c r="K17" s="47" t="str">
        <f>'Master List'!J17</f>
        <v>Dr Amlan Bhattacharya</v>
      </c>
      <c r="L17" s="47" t="str">
        <f>'Master List'!M17</f>
        <v xml:space="preserve">University Hospital Llandough </v>
      </c>
      <c r="M17" s="47" t="str">
        <f>VLOOKUP(L17, 'CWM &amp; Location'!B:D, 3, FALSE)</f>
        <v>Penarth</v>
      </c>
      <c r="N17" s="47" t="str">
        <f>IF('Master List'!O17="", 'Master List'!N17, CONCATENATE('Master List'!N17, " / ", 'Master List'!O17))</f>
        <v>Geriatric Medicine</v>
      </c>
      <c r="O17" s="47" t="str">
        <f>'Master List'!P17</f>
        <v>Dr Preeti Gupta</v>
      </c>
      <c r="P17" s="47" t="str">
        <f>'Master List'!S17</f>
        <v>University Hospital of Wales</v>
      </c>
      <c r="Q17" s="47" t="str">
        <f>VLOOKUP(P17, 'CWM &amp; Location'!B:D, 3, FALSE)</f>
        <v>Cardiff</v>
      </c>
      <c r="R17" s="47" t="str">
        <f>IF('Master List'!U17="", 'Master List'!T17, CONCATENATE('Master List'!T17, " / ", 'Master List'!U17))</f>
        <v>Obstetrics and Gynaecology</v>
      </c>
      <c r="S17" s="47" t="str">
        <f>'Master List'!V17</f>
        <v>Mr Robert Howells</v>
      </c>
      <c r="T17" s="49" t="str">
        <f>IF('Master List'!Y17="", "", 'Master List'!Y17)</f>
        <v/>
      </c>
      <c r="U17" s="49" t="str">
        <f>IF(T17="", "", VLOOKUP(T17, 'CWM &amp; Location'!B:D, 3, FALSE))</f>
        <v/>
      </c>
      <c r="V17" s="49" t="str">
        <f>IF('Master List'!Z17="", "", 'Master List'!Z17)</f>
        <v/>
      </c>
      <c r="W17" s="49" t="str">
        <f>IF('Master List'!AA17="", "", 'Master List'!AA17)</f>
        <v/>
      </c>
    </row>
    <row r="18" spans="1:23" ht="29.25" customHeight="1" x14ac:dyDescent="0.25">
      <c r="A18" s="47" t="str">
        <f>'Master List'!A18</f>
        <v>FP</v>
      </c>
      <c r="B18" s="47" t="str">
        <f>'Master List'!B18</f>
        <v>F2/7A4/006b</v>
      </c>
      <c r="C18" s="47" t="str">
        <f>'Master List'!C18</f>
        <v>WAL/F2/006b</v>
      </c>
      <c r="D18" s="48">
        <v>1</v>
      </c>
      <c r="E18" s="52" t="str">
        <f t="shared" si="0"/>
        <v>Obstetrics and Gynaecology, General (Internal) Medicine / Acute Internal Medicine, Geriatric Medicine</v>
      </c>
      <c r="F18" s="49" t="str">
        <f>'Master List'!F18</f>
        <v>Cardiff &amp; Vale University Health Board</v>
      </c>
      <c r="G18" s="49" t="str">
        <f>'Master List'!D18</f>
        <v>Mr Robert Howells</v>
      </c>
      <c r="H18" s="47" t="str">
        <f>'Master List'!G18</f>
        <v>University Hospital of Wales</v>
      </c>
      <c r="I18" s="47" t="str">
        <f>VLOOKUP(H18, 'CWM &amp; Location'!B:D, 3, FALSE)</f>
        <v>Cardiff</v>
      </c>
      <c r="J18" s="47" t="str">
        <f>IF('Master List'!I18="", 'Master List'!H18, CONCATENATE('Master List'!H18, " / ", 'Master List'!I18))</f>
        <v>Obstetrics and Gynaecology</v>
      </c>
      <c r="K18" s="47" t="str">
        <f>'Master List'!J18</f>
        <v>Mr Robert Howells</v>
      </c>
      <c r="L18" s="47" t="str">
        <f>'Master List'!M18</f>
        <v>University Hospital of Wales</v>
      </c>
      <c r="M18" s="47" t="str">
        <f>VLOOKUP(L18, 'CWM &amp; Location'!B:D, 3, FALSE)</f>
        <v>Cardiff</v>
      </c>
      <c r="N18" s="47" t="str">
        <f>IF('Master List'!O18="", 'Master List'!N18, CONCATENATE('Master List'!N18, " / ", 'Master List'!O18))</f>
        <v>General (Internal) Medicine / Acute Internal Medicine</v>
      </c>
      <c r="O18" s="47" t="str">
        <f>'Master List'!P18</f>
        <v>Dr Amlan Bhattacharya</v>
      </c>
      <c r="P18" s="47" t="str">
        <f>'Master List'!S18</f>
        <v xml:space="preserve">University Hospital Llandough </v>
      </c>
      <c r="Q18" s="47" t="str">
        <f>VLOOKUP(P18, 'CWM &amp; Location'!B:D, 3, FALSE)</f>
        <v>Penarth</v>
      </c>
      <c r="R18" s="47" t="str">
        <f>IF('Master List'!U18="", 'Master List'!T18, CONCATENATE('Master List'!T18, " / ", 'Master List'!U18))</f>
        <v>Geriatric Medicine</v>
      </c>
      <c r="S18" s="47" t="str">
        <f>'Master List'!V18</f>
        <v>Dr Preeti Gupta</v>
      </c>
      <c r="T18" s="49" t="str">
        <f>IF('Master List'!Y18="", "", 'Master List'!Y18)</f>
        <v/>
      </c>
      <c r="U18" s="49" t="str">
        <f>IF(T18="", "", VLOOKUP(T18, 'CWM &amp; Location'!B:D, 3, FALSE))</f>
        <v/>
      </c>
      <c r="V18" s="49" t="str">
        <f>IF('Master List'!Z18="", "", 'Master List'!Z18)</f>
        <v/>
      </c>
      <c r="W18" s="49" t="str">
        <f>IF('Master List'!AA18="", "", 'Master List'!AA18)</f>
        <v/>
      </c>
    </row>
    <row r="19" spans="1:23" ht="29.25" customHeight="1" x14ac:dyDescent="0.25">
      <c r="A19" s="47" t="str">
        <f>'Master List'!A19</f>
        <v>FP</v>
      </c>
      <c r="B19" s="47" t="str">
        <f>'Master List'!B19</f>
        <v>F2/7A4/006c</v>
      </c>
      <c r="C19" s="47" t="str">
        <f>'Master List'!C19</f>
        <v>WAL/F2/006c</v>
      </c>
      <c r="D19" s="48">
        <v>1</v>
      </c>
      <c r="E19" s="52" t="str">
        <f t="shared" si="0"/>
        <v>Geriatric Medicine, Obstetrics and Gynaecology, General (Internal) Medicine / Acute Internal Medicine</v>
      </c>
      <c r="F19" s="49" t="str">
        <f>'Master List'!F19</f>
        <v>Cardiff &amp; Vale University Health Board</v>
      </c>
      <c r="G19" s="49" t="str">
        <f>'Master List'!D19</f>
        <v>Dr Preeti Gupta</v>
      </c>
      <c r="H19" s="47" t="str">
        <f>'Master List'!G19</f>
        <v xml:space="preserve">University Hospital Llandough </v>
      </c>
      <c r="I19" s="47" t="str">
        <f>VLOOKUP(H19, 'CWM &amp; Location'!B:D, 3, FALSE)</f>
        <v>Penarth</v>
      </c>
      <c r="J19" s="47" t="str">
        <f>IF('Master List'!I19="", 'Master List'!H19, CONCATENATE('Master List'!H19, " / ", 'Master List'!I19))</f>
        <v>Geriatric Medicine</v>
      </c>
      <c r="K19" s="47" t="str">
        <f>'Master List'!J19</f>
        <v>Dr Preeti Gupta</v>
      </c>
      <c r="L19" s="47" t="str">
        <f>'Master List'!M19</f>
        <v>University Hospital of Wales</v>
      </c>
      <c r="M19" s="47" t="str">
        <f>VLOOKUP(L19, 'CWM &amp; Location'!B:D, 3, FALSE)</f>
        <v>Cardiff</v>
      </c>
      <c r="N19" s="47" t="str">
        <f>IF('Master List'!O19="", 'Master List'!N19, CONCATENATE('Master List'!N19, " / ", 'Master List'!O19))</f>
        <v>Obstetrics and Gynaecology</v>
      </c>
      <c r="O19" s="47" t="str">
        <f>'Master List'!P19</f>
        <v>Mr Robert Howells</v>
      </c>
      <c r="P19" s="47" t="str">
        <f>'Master List'!S19</f>
        <v>University Hospital of Wales</v>
      </c>
      <c r="Q19" s="47" t="str">
        <f>VLOOKUP(P19, 'CWM &amp; Location'!B:D, 3, FALSE)</f>
        <v>Cardiff</v>
      </c>
      <c r="R19" s="47" t="str">
        <f>IF('Master List'!U19="", 'Master List'!T19, CONCATENATE('Master List'!T19, " / ", 'Master List'!U19))</f>
        <v>General (Internal) Medicine / Acute Internal Medicine</v>
      </c>
      <c r="S19" s="47" t="str">
        <f>'Master List'!V19</f>
        <v>Dr Amlan Bhattacharya</v>
      </c>
      <c r="T19" s="49" t="str">
        <f>IF('Master List'!Y19="", "", 'Master List'!Y19)</f>
        <v/>
      </c>
      <c r="U19" s="49" t="str">
        <f>IF(T19="", "", VLOOKUP(T19, 'CWM &amp; Location'!B:D, 3, FALSE))</f>
        <v/>
      </c>
      <c r="V19" s="49" t="str">
        <f>IF('Master List'!Z19="", "", 'Master List'!Z19)</f>
        <v/>
      </c>
      <c r="W19" s="49" t="str">
        <f>IF('Master List'!AA19="", "", 'Master List'!AA19)</f>
        <v/>
      </c>
    </row>
    <row r="20" spans="1:23" ht="29.25" customHeight="1" x14ac:dyDescent="0.25">
      <c r="A20" s="47" t="str">
        <f>'Master List'!A20</f>
        <v>FP</v>
      </c>
      <c r="B20" s="47" t="str">
        <f>'Master List'!B20</f>
        <v>F2/7A4/007a</v>
      </c>
      <c r="C20" s="47" t="str">
        <f>'Master List'!C20</f>
        <v>WAL/F2/007a</v>
      </c>
      <c r="D20" s="48">
        <v>1</v>
      </c>
      <c r="E20" s="52" t="str">
        <f t="shared" si="0"/>
        <v>Rehabilitation Medicine / Neurology, Anaesthetics, Geriatric Medicine</v>
      </c>
      <c r="F20" s="49" t="str">
        <f>'Master List'!F20</f>
        <v>Cardiff &amp; Vale University Health Board</v>
      </c>
      <c r="G20" s="49" t="str">
        <f>'Master List'!D20</f>
        <v>Dr Andrea Lowman</v>
      </c>
      <c r="H20" s="47" t="str">
        <f>'Master List'!G20</f>
        <v>University Hospital of Wales / University Hospital Llandough</v>
      </c>
      <c r="I20" s="47" t="str">
        <f>VLOOKUP(H20, 'CWM &amp; Location'!B:D, 3, FALSE)</f>
        <v>Cardiff / Penarth</v>
      </c>
      <c r="J20" s="47" t="str">
        <f>IF('Master List'!I20="", 'Master List'!H20, CONCATENATE('Master List'!H20, " / ", 'Master List'!I20))</f>
        <v>Rehabilitation Medicine / Neurology</v>
      </c>
      <c r="K20" s="47" t="str">
        <f>'Master List'!J20</f>
        <v>Dr Andrea Lowman</v>
      </c>
      <c r="L20" s="47" t="str">
        <f>'Master List'!M20</f>
        <v>University Hospital of Wales</v>
      </c>
      <c r="M20" s="47" t="str">
        <f>VLOOKUP(L20, 'CWM &amp; Location'!B:D, 3, FALSE)</f>
        <v>Cardiff</v>
      </c>
      <c r="N20" s="47" t="str">
        <f>IF('Master List'!O20="", 'Master List'!N20, CONCATENATE('Master List'!N20, " / ", 'Master List'!O20))</f>
        <v>Anaesthetics</v>
      </c>
      <c r="O20" s="47" t="str">
        <f>'Master List'!P20</f>
        <v>Dr Sarah Voisey</v>
      </c>
      <c r="P20" s="47" t="str">
        <f>'Master List'!S20</f>
        <v>University Hospital of Wales</v>
      </c>
      <c r="Q20" s="47" t="str">
        <f>VLOOKUP(P20, 'CWM &amp; Location'!B:D, 3, FALSE)</f>
        <v>Cardiff</v>
      </c>
      <c r="R20" s="47" t="str">
        <f>IF('Master List'!U20="", 'Master List'!T20, CONCATENATE('Master List'!T20, " / ", 'Master List'!U20))</f>
        <v>Geriatric Medicine</v>
      </c>
      <c r="S20" s="47" t="str">
        <f>'Master List'!V20</f>
        <v>Dr Tanvir Ahmed</v>
      </c>
      <c r="T20" s="49" t="str">
        <f>IF('Master List'!Y20="", "", 'Master List'!Y20)</f>
        <v/>
      </c>
      <c r="U20" s="49" t="str">
        <f>IF(T20="", "", VLOOKUP(T20, 'CWM &amp; Location'!B:D, 3, FALSE))</f>
        <v/>
      </c>
      <c r="V20" s="49" t="str">
        <f>IF('Master List'!Z20="", "", 'Master List'!Z20)</f>
        <v/>
      </c>
      <c r="W20" s="49" t="str">
        <f>IF('Master List'!AA20="", "", 'Master List'!AA20)</f>
        <v/>
      </c>
    </row>
    <row r="21" spans="1:23" ht="29.25" customHeight="1" x14ac:dyDescent="0.25">
      <c r="A21" s="47" t="str">
        <f>'Master List'!A21</f>
        <v>FP</v>
      </c>
      <c r="B21" s="47" t="str">
        <f>'Master List'!B21</f>
        <v>F2/7A4/007b</v>
      </c>
      <c r="C21" s="47" t="str">
        <f>'Master List'!C21</f>
        <v>WAL/F2/007b</v>
      </c>
      <c r="D21" s="48">
        <v>1</v>
      </c>
      <c r="E21" s="52" t="str">
        <f t="shared" si="0"/>
        <v>Geriatric Medicine, Rehabilitation Medicine / Neurology, Anaesthetics</v>
      </c>
      <c r="F21" s="49" t="str">
        <f>'Master List'!F21</f>
        <v>Cardiff &amp; Vale University Health Board</v>
      </c>
      <c r="G21" s="49" t="str">
        <f>'Master List'!D21</f>
        <v>Dr Tanvir Ahmed</v>
      </c>
      <c r="H21" s="47" t="str">
        <f>'Master List'!G21</f>
        <v>University Hospital of Wales</v>
      </c>
      <c r="I21" s="47" t="str">
        <f>VLOOKUP(H21, 'CWM &amp; Location'!B:D, 3, FALSE)</f>
        <v>Cardiff</v>
      </c>
      <c r="J21" s="47" t="str">
        <f>IF('Master List'!I21="", 'Master List'!H21, CONCATENATE('Master List'!H21, " / ", 'Master List'!I21))</f>
        <v>Geriatric Medicine</v>
      </c>
      <c r="K21" s="47" t="str">
        <f>'Master List'!J21</f>
        <v>Dr Tanvir Ahmed</v>
      </c>
      <c r="L21" s="47" t="str">
        <f>'Master List'!M21</f>
        <v>University Hospital of Wales / University Hospital Llandough</v>
      </c>
      <c r="M21" s="47" t="str">
        <f>VLOOKUP(L21, 'CWM &amp; Location'!B:D, 3, FALSE)</f>
        <v>Cardiff / Penarth</v>
      </c>
      <c r="N21" s="47" t="str">
        <f>IF('Master List'!O21="", 'Master List'!N21, CONCATENATE('Master List'!N21, " / ", 'Master List'!O21))</f>
        <v>Rehabilitation Medicine / Neurology</v>
      </c>
      <c r="O21" s="47" t="str">
        <f>'Master List'!P21</f>
        <v>Dr Andrea Lowman</v>
      </c>
      <c r="P21" s="47" t="str">
        <f>'Master List'!S21</f>
        <v>University Hospital of Wales</v>
      </c>
      <c r="Q21" s="47" t="str">
        <f>VLOOKUP(P21, 'CWM &amp; Location'!B:D, 3, FALSE)</f>
        <v>Cardiff</v>
      </c>
      <c r="R21" s="47" t="str">
        <f>IF('Master List'!U21="", 'Master List'!T21, CONCATENATE('Master List'!T21, " / ", 'Master List'!U21))</f>
        <v>Anaesthetics</v>
      </c>
      <c r="S21" s="47" t="str">
        <f>'Master List'!V21</f>
        <v>Dr Sarah Voisey</v>
      </c>
      <c r="T21" s="49" t="str">
        <f>IF('Master List'!Y21="", "", 'Master List'!Y21)</f>
        <v/>
      </c>
      <c r="U21" s="49" t="str">
        <f>IF(T21="", "", VLOOKUP(T21, 'CWM &amp; Location'!B:D, 3, FALSE))</f>
        <v/>
      </c>
      <c r="V21" s="49" t="str">
        <f>IF('Master List'!Z21="", "", 'Master List'!Z21)</f>
        <v/>
      </c>
      <c r="W21" s="49" t="str">
        <f>IF('Master List'!AA21="", "", 'Master List'!AA21)</f>
        <v/>
      </c>
    </row>
    <row r="22" spans="1:23" ht="29.25" customHeight="1" x14ac:dyDescent="0.25">
      <c r="A22" s="47" t="str">
        <f>'Master List'!A22</f>
        <v>FP</v>
      </c>
      <c r="B22" s="47" t="str">
        <f>'Master List'!B22</f>
        <v>F2/7A4/007c</v>
      </c>
      <c r="C22" s="47" t="str">
        <f>'Master List'!C22</f>
        <v>WAL/F2/007c</v>
      </c>
      <c r="D22" s="48">
        <v>1</v>
      </c>
      <c r="E22" s="52" t="str">
        <f t="shared" si="0"/>
        <v>Anaesthetics, Geriatric Medicine, Rehabilitation Medicine / Neurology</v>
      </c>
      <c r="F22" s="49" t="str">
        <f>'Master List'!F22</f>
        <v>Cardiff &amp; Vale University Health Board</v>
      </c>
      <c r="G22" s="49" t="str">
        <f>'Master List'!D22</f>
        <v>Dr Sarah Voisey</v>
      </c>
      <c r="H22" s="47" t="str">
        <f>'Master List'!G22</f>
        <v>University Hospital of Wales</v>
      </c>
      <c r="I22" s="47" t="str">
        <f>VLOOKUP(H22, 'CWM &amp; Location'!B:D, 3, FALSE)</f>
        <v>Cardiff</v>
      </c>
      <c r="J22" s="47" t="str">
        <f>IF('Master List'!I22="", 'Master List'!H22, CONCATENATE('Master List'!H22, " / ", 'Master List'!I22))</f>
        <v>Anaesthetics</v>
      </c>
      <c r="K22" s="47" t="str">
        <f>'Master List'!J22</f>
        <v>Dr Sarah Voisey</v>
      </c>
      <c r="L22" s="47" t="str">
        <f>'Master List'!M22</f>
        <v>University Hospital of Wales</v>
      </c>
      <c r="M22" s="47" t="str">
        <f>VLOOKUP(L22, 'CWM &amp; Location'!B:D, 3, FALSE)</f>
        <v>Cardiff</v>
      </c>
      <c r="N22" s="47" t="str">
        <f>IF('Master List'!O22="", 'Master List'!N22, CONCATENATE('Master List'!N22, " / ", 'Master List'!O22))</f>
        <v>Geriatric Medicine</v>
      </c>
      <c r="O22" s="47" t="str">
        <f>'Master List'!P22</f>
        <v>Dr Tanvir Ahmed</v>
      </c>
      <c r="P22" s="47" t="str">
        <f>'Master List'!S22</f>
        <v>University Hospital of Wales / University Hospital Llandough</v>
      </c>
      <c r="Q22" s="47" t="str">
        <f>VLOOKUP(P22, 'CWM &amp; Location'!B:D, 3, FALSE)</f>
        <v>Cardiff / Penarth</v>
      </c>
      <c r="R22" s="47" t="str">
        <f>IF('Master List'!U22="", 'Master List'!T22, CONCATENATE('Master List'!T22, " / ", 'Master List'!U22))</f>
        <v>Rehabilitation Medicine / Neurology</v>
      </c>
      <c r="S22" s="47" t="str">
        <f>'Master List'!V22</f>
        <v>Dr Andrea Lowman</v>
      </c>
      <c r="T22" s="49" t="str">
        <f>IF('Master List'!Y22="", "", 'Master List'!Y22)</f>
        <v/>
      </c>
      <c r="U22" s="49" t="str">
        <f>IF(T22="", "", VLOOKUP(T22, 'CWM &amp; Location'!B:D, 3, FALSE))</f>
        <v/>
      </c>
      <c r="V22" s="49" t="str">
        <f>IF('Master List'!Z22="", "", 'Master List'!Z22)</f>
        <v/>
      </c>
      <c r="W22" s="49" t="str">
        <f>IF('Master List'!AA22="", "", 'Master List'!AA22)</f>
        <v/>
      </c>
    </row>
    <row r="23" spans="1:23" ht="29.25" customHeight="1" x14ac:dyDescent="0.25">
      <c r="A23" s="47" t="str">
        <f>'Master List'!A23</f>
        <v>FP</v>
      </c>
      <c r="B23" s="47" t="str">
        <f>'Master List'!B23</f>
        <v>F2/7A4/008a</v>
      </c>
      <c r="C23" s="47" t="str">
        <f>'Master List'!C23</f>
        <v>WAL/F2/008a</v>
      </c>
      <c r="D23" s="48">
        <v>1</v>
      </c>
      <c r="E23" s="52" t="str">
        <f t="shared" si="0"/>
        <v>Acute Internal Medicine, Otolaryngology, Paediatrics / Community Paediatrics</v>
      </c>
      <c r="F23" s="49" t="str">
        <f>'Master List'!F23</f>
        <v>Cardiff &amp; Vale University Health Board</v>
      </c>
      <c r="G23" s="49" t="str">
        <f>'Master List'!D23</f>
        <v>Dr Vinay Eligar</v>
      </c>
      <c r="H23" s="47" t="str">
        <f>'Master List'!G23</f>
        <v>University Hospital of Wales</v>
      </c>
      <c r="I23" s="47" t="str">
        <f>VLOOKUP(H23, 'CWM &amp; Location'!B:D, 3, FALSE)</f>
        <v>Cardiff</v>
      </c>
      <c r="J23" s="47" t="str">
        <f>IF('Master List'!I23="", 'Master List'!H23, CONCATENATE('Master List'!H23, " / ", 'Master List'!I23))</f>
        <v>Acute Internal Medicine</v>
      </c>
      <c r="K23" s="47" t="str">
        <f>'Master List'!J23</f>
        <v>Dr Vinay Eligar</v>
      </c>
      <c r="L23" s="47" t="str">
        <f>'Master List'!M23</f>
        <v>University Hospital of Wales</v>
      </c>
      <c r="M23" s="47" t="str">
        <f>VLOOKUP(L23, 'CWM &amp; Location'!B:D, 3, FALSE)</f>
        <v>Cardiff</v>
      </c>
      <c r="N23" s="47" t="str">
        <f>IF('Master List'!O23="", 'Master List'!N23, CONCATENATE('Master List'!N23, " / ", 'Master List'!O23))</f>
        <v>Otolaryngology</v>
      </c>
      <c r="O23" s="47" t="str">
        <f>'Master List'!P23</f>
        <v>Mr Benjamin Stew</v>
      </c>
      <c r="P23" s="47" t="str">
        <f>'Master List'!S23</f>
        <v xml:space="preserve">University Hospital Llandough </v>
      </c>
      <c r="Q23" s="47" t="str">
        <f>VLOOKUP(P23, 'CWM &amp; Location'!B:D, 3, FALSE)</f>
        <v>Penarth</v>
      </c>
      <c r="R23" s="47" t="str">
        <f>IF('Master List'!U23="", 'Master List'!T23, CONCATENATE('Master List'!T23, " / ", 'Master List'!U23))</f>
        <v>Paediatrics / Community Paediatrics</v>
      </c>
      <c r="S23" s="47" t="str">
        <f>'Master List'!V23</f>
        <v>Dr Nia John</v>
      </c>
      <c r="T23" s="49" t="str">
        <f>IF('Master List'!Y23="", "", 'Master List'!Y23)</f>
        <v/>
      </c>
      <c r="U23" s="49" t="str">
        <f>IF(T23="", "", VLOOKUP(T23, 'CWM &amp; Location'!B:D, 3, FALSE))</f>
        <v/>
      </c>
      <c r="V23" s="49" t="str">
        <f>IF('Master List'!Z23="", "", 'Master List'!Z23)</f>
        <v/>
      </c>
      <c r="W23" s="49" t="str">
        <f>IF('Master List'!AA23="", "", 'Master List'!AA23)</f>
        <v/>
      </c>
    </row>
    <row r="24" spans="1:23" ht="29.25" customHeight="1" x14ac:dyDescent="0.25">
      <c r="A24" s="47" t="str">
        <f>'Master List'!A24</f>
        <v>FP</v>
      </c>
      <c r="B24" s="47" t="str">
        <f>'Master List'!B24</f>
        <v>F2/7A4/008b</v>
      </c>
      <c r="C24" s="47" t="str">
        <f>'Master List'!C24</f>
        <v>WAL/F2/008b</v>
      </c>
      <c r="D24" s="48">
        <v>1</v>
      </c>
      <c r="E24" s="52" t="str">
        <f t="shared" si="0"/>
        <v>Paediatrics / Community Paediatrics, Acute Internal Medicine, Otolaryngology</v>
      </c>
      <c r="F24" s="49" t="str">
        <f>'Master List'!F24</f>
        <v>Cardiff &amp; Vale University Health Board</v>
      </c>
      <c r="G24" s="49" t="str">
        <f>'Master List'!D24</f>
        <v>Dr Nia John</v>
      </c>
      <c r="H24" s="47" t="str">
        <f>'Master List'!G24</f>
        <v xml:space="preserve">University Hospital Llandough </v>
      </c>
      <c r="I24" s="47" t="str">
        <f>VLOOKUP(H24, 'CWM &amp; Location'!B:D, 3, FALSE)</f>
        <v>Penarth</v>
      </c>
      <c r="J24" s="47" t="str">
        <f>IF('Master List'!I24="", 'Master List'!H24, CONCATENATE('Master List'!H24, " / ", 'Master List'!I24))</f>
        <v>Paediatrics / Community Paediatrics</v>
      </c>
      <c r="K24" s="47" t="str">
        <f>'Master List'!J24</f>
        <v>Dr Nia John</v>
      </c>
      <c r="L24" s="47" t="str">
        <f>'Master List'!M24</f>
        <v>University Hospital of Wales</v>
      </c>
      <c r="M24" s="47" t="str">
        <f>VLOOKUP(L24, 'CWM &amp; Location'!B:D, 3, FALSE)</f>
        <v>Cardiff</v>
      </c>
      <c r="N24" s="47" t="str">
        <f>IF('Master List'!O24="", 'Master List'!N24, CONCATENATE('Master List'!N24, " / ", 'Master List'!O24))</f>
        <v>Acute Internal Medicine</v>
      </c>
      <c r="O24" s="47" t="str">
        <f>'Master List'!P24</f>
        <v>Dr Vinay Eligar</v>
      </c>
      <c r="P24" s="47" t="str">
        <f>'Master List'!S24</f>
        <v>University Hospital of Wales</v>
      </c>
      <c r="Q24" s="47" t="str">
        <f>VLOOKUP(P24, 'CWM &amp; Location'!B:D, 3, FALSE)</f>
        <v>Cardiff</v>
      </c>
      <c r="R24" s="47" t="str">
        <f>IF('Master List'!U24="", 'Master List'!T24, CONCATENATE('Master List'!T24, " / ", 'Master List'!U24))</f>
        <v>Otolaryngology</v>
      </c>
      <c r="S24" s="47" t="str">
        <f>'Master List'!V24</f>
        <v>Mr Benjamin Stew</v>
      </c>
      <c r="T24" s="49" t="str">
        <f>IF('Master List'!Y24="", "", 'Master List'!Y24)</f>
        <v/>
      </c>
      <c r="U24" s="49" t="str">
        <f>IF(T24="", "", VLOOKUP(T24, 'CWM &amp; Location'!B:D, 3, FALSE))</f>
        <v/>
      </c>
      <c r="V24" s="49" t="str">
        <f>IF('Master List'!Z24="", "", 'Master List'!Z24)</f>
        <v/>
      </c>
      <c r="W24" s="49" t="str">
        <f>IF('Master List'!AA24="", "", 'Master List'!AA24)</f>
        <v/>
      </c>
    </row>
    <row r="25" spans="1:23" ht="29.25" customHeight="1" x14ac:dyDescent="0.25">
      <c r="A25" s="47" t="str">
        <f>'Master List'!A25</f>
        <v>FP</v>
      </c>
      <c r="B25" s="47" t="str">
        <f>'Master List'!B25</f>
        <v>F2/7A4/008c</v>
      </c>
      <c r="C25" s="47" t="str">
        <f>'Master List'!C25</f>
        <v>WAL/F2/008c</v>
      </c>
      <c r="D25" s="48">
        <v>1</v>
      </c>
      <c r="E25" s="52" t="str">
        <f t="shared" si="0"/>
        <v>Otolaryngology, Paediatrics / Community Paediatrics, Acute Internal Medicine</v>
      </c>
      <c r="F25" s="49" t="str">
        <f>'Master List'!F25</f>
        <v>Cardiff &amp; Vale University Health Board</v>
      </c>
      <c r="G25" s="49" t="str">
        <f>'Master List'!D25</f>
        <v>Mr Benjamin Stew</v>
      </c>
      <c r="H25" s="47" t="str">
        <f>'Master List'!G25</f>
        <v>University Hospital of Wales</v>
      </c>
      <c r="I25" s="47" t="str">
        <f>VLOOKUP(H25, 'CWM &amp; Location'!B:D, 3, FALSE)</f>
        <v>Cardiff</v>
      </c>
      <c r="J25" s="47" t="str">
        <f>IF('Master List'!I25="", 'Master List'!H25, CONCATENATE('Master List'!H25, " / ", 'Master List'!I25))</f>
        <v>Otolaryngology</v>
      </c>
      <c r="K25" s="47" t="str">
        <f>'Master List'!J25</f>
        <v>Mr Benjamin Stew</v>
      </c>
      <c r="L25" s="47" t="str">
        <f>'Master List'!M25</f>
        <v xml:space="preserve">University Hospital Llandough </v>
      </c>
      <c r="M25" s="47" t="str">
        <f>VLOOKUP(L25, 'CWM &amp; Location'!B:D, 3, FALSE)</f>
        <v>Penarth</v>
      </c>
      <c r="N25" s="47" t="str">
        <f>IF('Master List'!O25="", 'Master List'!N25, CONCATENATE('Master List'!N25, " / ", 'Master List'!O25))</f>
        <v>Paediatrics / Community Paediatrics</v>
      </c>
      <c r="O25" s="47" t="str">
        <f>'Master List'!P25</f>
        <v>Dr Nia John</v>
      </c>
      <c r="P25" s="47" t="str">
        <f>'Master List'!S25</f>
        <v>University Hospital of Wales</v>
      </c>
      <c r="Q25" s="47" t="str">
        <f>VLOOKUP(P25, 'CWM &amp; Location'!B:D, 3, FALSE)</f>
        <v>Cardiff</v>
      </c>
      <c r="R25" s="47" t="str">
        <f>IF('Master List'!U25="", 'Master List'!T25, CONCATENATE('Master List'!T25, " / ", 'Master List'!U25))</f>
        <v>Acute Internal Medicine</v>
      </c>
      <c r="S25" s="47" t="str">
        <f>'Master List'!V25</f>
        <v>Dr Vinay Eligar</v>
      </c>
      <c r="T25" s="49" t="str">
        <f>IF('Master List'!Y25="", "", 'Master List'!Y25)</f>
        <v/>
      </c>
      <c r="U25" s="49" t="str">
        <f>IF(T25="", "", VLOOKUP(T25, 'CWM &amp; Location'!B:D, 3, FALSE))</f>
        <v/>
      </c>
      <c r="V25" s="49" t="str">
        <f>IF('Master List'!Z25="", "", 'Master List'!Z25)</f>
        <v/>
      </c>
      <c r="W25" s="49" t="str">
        <f>IF('Master List'!AA25="", "", 'Master List'!AA25)</f>
        <v/>
      </c>
    </row>
    <row r="26" spans="1:23" ht="29.25" customHeight="1" x14ac:dyDescent="0.25">
      <c r="A26" s="47" t="str">
        <f>'Master List'!A26</f>
        <v>FP</v>
      </c>
      <c r="B26" s="47" t="str">
        <f>'Master List'!B26</f>
        <v>F2/7A4/009a</v>
      </c>
      <c r="C26" s="47" t="str">
        <f>'Master List'!C26</f>
        <v>WAL/F2/009a</v>
      </c>
      <c r="D26" s="48">
        <v>1</v>
      </c>
      <c r="E26" s="52" t="str">
        <f t="shared" si="0"/>
        <v>Trauma and Orthopaedic Surgery, Emergency Medicine, General Surgery / Hepato-Pancreatico-Biliary Surgery</v>
      </c>
      <c r="F26" s="49" t="str">
        <f>'Master List'!F26</f>
        <v>Cardiff &amp; Vale University Health Board</v>
      </c>
      <c r="G26" s="49" t="str">
        <f>'Master List'!D26</f>
        <v>Mr Alun John</v>
      </c>
      <c r="H26" s="47" t="str">
        <f>'Master List'!G26</f>
        <v xml:space="preserve">University Hospital Llandough </v>
      </c>
      <c r="I26" s="47" t="str">
        <f>VLOOKUP(H26, 'CWM &amp; Location'!B:D, 3, FALSE)</f>
        <v>Penarth</v>
      </c>
      <c r="J26" s="47" t="str">
        <f>IF('Master List'!I26="", 'Master List'!H26, CONCATENATE('Master List'!H26, " / ", 'Master List'!I26))</f>
        <v>Trauma and Orthopaedic Surgery</v>
      </c>
      <c r="K26" s="47" t="str">
        <f>'Master List'!J26</f>
        <v>Mr Alun John</v>
      </c>
      <c r="L26" s="47" t="str">
        <f>'Master List'!M26</f>
        <v>University Hospital of Wales</v>
      </c>
      <c r="M26" s="47" t="str">
        <f>VLOOKUP(L26, 'CWM &amp; Location'!B:D, 3, FALSE)</f>
        <v>Cardiff</v>
      </c>
      <c r="N26" s="47" t="str">
        <f>IF('Master List'!O26="", 'Master List'!N26, CONCATENATE('Master List'!N26, " / ", 'Master List'!O26))</f>
        <v>Emergency Medicine</v>
      </c>
      <c r="O26" s="47" t="str">
        <f>'Master List'!P26</f>
        <v xml:space="preserve">Dr Munawar Al-Mudhaffar </v>
      </c>
      <c r="P26" s="47" t="str">
        <f>'Master List'!S26</f>
        <v>University Hospital of Wales</v>
      </c>
      <c r="Q26" s="47" t="str">
        <f>VLOOKUP(P26, 'CWM &amp; Location'!B:D, 3, FALSE)</f>
        <v>Cardiff</v>
      </c>
      <c r="R26" s="47" t="str">
        <f>IF('Master List'!U26="", 'Master List'!T26, CONCATENATE('Master List'!T26, " / ", 'Master List'!U26))</f>
        <v>General Surgery / Hepato-Pancreatico-Biliary Surgery</v>
      </c>
      <c r="S26" s="47" t="str">
        <f>'Master List'!V26</f>
        <v>Mr David O'Reilly</v>
      </c>
      <c r="T26" s="49" t="str">
        <f>IF('Master List'!Y26="", "", 'Master List'!Y26)</f>
        <v/>
      </c>
      <c r="U26" s="49" t="str">
        <f>IF(T26="", "", VLOOKUP(T26, 'CWM &amp; Location'!B:D, 3, FALSE))</f>
        <v/>
      </c>
      <c r="V26" s="49" t="str">
        <f>IF('Master List'!Z26="", "", 'Master List'!Z26)</f>
        <v/>
      </c>
      <c r="W26" s="49" t="str">
        <f>IF('Master List'!AA26="", "", 'Master List'!AA26)</f>
        <v/>
      </c>
    </row>
    <row r="27" spans="1:23" ht="29.25" customHeight="1" x14ac:dyDescent="0.25">
      <c r="A27" s="47" t="str">
        <f>'Master List'!A27</f>
        <v>FP</v>
      </c>
      <c r="B27" s="47" t="str">
        <f>'Master List'!B27</f>
        <v>F2/7A4/009b</v>
      </c>
      <c r="C27" s="47" t="str">
        <f>'Master List'!C27</f>
        <v>WAL/F2/009b</v>
      </c>
      <c r="D27" s="48">
        <v>1</v>
      </c>
      <c r="E27" s="52" t="str">
        <f t="shared" si="0"/>
        <v>General Surgery / Hepato-Pancreatico-Biliary Surgery, Trauma and Orthopaedic Surgery, Emergency Medicine</v>
      </c>
      <c r="F27" s="49" t="str">
        <f>'Master List'!F27</f>
        <v>Cardiff &amp; Vale University Health Board</v>
      </c>
      <c r="G27" s="49" t="str">
        <f>'Master List'!D27</f>
        <v>Mr David O'Reilly</v>
      </c>
      <c r="H27" s="47" t="str">
        <f>'Master List'!G27</f>
        <v>University Hospital of Wales</v>
      </c>
      <c r="I27" s="47" t="str">
        <f>VLOOKUP(H27, 'CWM &amp; Location'!B:D, 3, FALSE)</f>
        <v>Cardiff</v>
      </c>
      <c r="J27" s="47" t="str">
        <f>IF('Master List'!I27="", 'Master List'!H27, CONCATENATE('Master List'!H27, " / ", 'Master List'!I27))</f>
        <v>General Surgery / Hepato-Pancreatico-Biliary Surgery</v>
      </c>
      <c r="K27" s="47" t="str">
        <f>'Master List'!J27</f>
        <v>Mr David O'Reilly</v>
      </c>
      <c r="L27" s="47" t="str">
        <f>'Master List'!M27</f>
        <v xml:space="preserve">University Hospital Llandough </v>
      </c>
      <c r="M27" s="47" t="str">
        <f>VLOOKUP(L27, 'CWM &amp; Location'!B:D, 3, FALSE)</f>
        <v>Penarth</v>
      </c>
      <c r="N27" s="47" t="str">
        <f>IF('Master List'!O27="", 'Master List'!N27, CONCATENATE('Master List'!N27, " / ", 'Master List'!O27))</f>
        <v>Trauma and Orthopaedic Surgery</v>
      </c>
      <c r="O27" s="47" t="str">
        <f>'Master List'!P27</f>
        <v>Mr Alun John</v>
      </c>
      <c r="P27" s="47" t="str">
        <f>'Master List'!S27</f>
        <v>University Hospital of Wales</v>
      </c>
      <c r="Q27" s="47" t="str">
        <f>VLOOKUP(P27, 'CWM &amp; Location'!B:D, 3, FALSE)</f>
        <v>Cardiff</v>
      </c>
      <c r="R27" s="47" t="str">
        <f>IF('Master List'!U27="", 'Master List'!T27, CONCATENATE('Master List'!T27, " / ", 'Master List'!U27))</f>
        <v>Emergency Medicine</v>
      </c>
      <c r="S27" s="47" t="str">
        <f>'Master List'!V27</f>
        <v xml:space="preserve">Dr Munawar Al-Mudhaffar </v>
      </c>
      <c r="T27" s="49" t="str">
        <f>IF('Master List'!Y27="", "", 'Master List'!Y27)</f>
        <v/>
      </c>
      <c r="U27" s="49" t="str">
        <f>IF(T27="", "", VLOOKUP(T27, 'CWM &amp; Location'!B:D, 3, FALSE))</f>
        <v/>
      </c>
      <c r="V27" s="49" t="str">
        <f>IF('Master List'!Z27="", "", 'Master List'!Z27)</f>
        <v/>
      </c>
      <c r="W27" s="49" t="str">
        <f>IF('Master List'!AA27="", "", 'Master List'!AA27)</f>
        <v/>
      </c>
    </row>
    <row r="28" spans="1:23" ht="29.25" customHeight="1" x14ac:dyDescent="0.25">
      <c r="A28" s="47" t="str">
        <f>'Master List'!A28</f>
        <v>FP</v>
      </c>
      <c r="B28" s="47" t="str">
        <f>'Master List'!B28</f>
        <v>F2/7A4/009c</v>
      </c>
      <c r="C28" s="47" t="str">
        <f>'Master List'!C28</f>
        <v>WAL/F2/009c</v>
      </c>
      <c r="D28" s="48">
        <v>1</v>
      </c>
      <c r="E28" s="52" t="str">
        <f t="shared" si="0"/>
        <v>Emergency Medicine, General Surgery / Hepato-Pancreatico-Biliary Surgery, Trauma and Orthopaedic Surgery</v>
      </c>
      <c r="F28" s="49" t="str">
        <f>'Master List'!F28</f>
        <v>Cardiff &amp; Vale University Health Board</v>
      </c>
      <c r="G28" s="49" t="str">
        <f>'Master List'!D28</f>
        <v xml:space="preserve">Dr Munawar Al-Mudhaffar </v>
      </c>
      <c r="H28" s="47" t="str">
        <f>'Master List'!G28</f>
        <v>University Hospital of Wales</v>
      </c>
      <c r="I28" s="47" t="str">
        <f>VLOOKUP(H28, 'CWM &amp; Location'!B:D, 3, FALSE)</f>
        <v>Cardiff</v>
      </c>
      <c r="J28" s="47" t="str">
        <f>IF('Master List'!I28="", 'Master List'!H28, CONCATENATE('Master List'!H28, " / ", 'Master List'!I28))</f>
        <v>Emergency Medicine</v>
      </c>
      <c r="K28" s="47" t="str">
        <f>'Master List'!J28</f>
        <v xml:space="preserve">Dr Munawar Al-Mudhaffar </v>
      </c>
      <c r="L28" s="47" t="str">
        <f>'Master List'!M28</f>
        <v>University Hospital of Wales</v>
      </c>
      <c r="M28" s="47" t="str">
        <f>VLOOKUP(L28, 'CWM &amp; Location'!B:D, 3, FALSE)</f>
        <v>Cardiff</v>
      </c>
      <c r="N28" s="47" t="str">
        <f>IF('Master List'!O28="", 'Master List'!N28, CONCATENATE('Master List'!N28, " / ", 'Master List'!O28))</f>
        <v>General Surgery / Hepato-Pancreatico-Biliary Surgery</v>
      </c>
      <c r="O28" s="47" t="str">
        <f>'Master List'!P28</f>
        <v>Mr David O'Reilly</v>
      </c>
      <c r="P28" s="47" t="str">
        <f>'Master List'!S28</f>
        <v xml:space="preserve">University Hospital Llandough </v>
      </c>
      <c r="Q28" s="47" t="str">
        <f>VLOOKUP(P28, 'CWM &amp; Location'!B:D, 3, FALSE)</f>
        <v>Penarth</v>
      </c>
      <c r="R28" s="47" t="str">
        <f>IF('Master List'!U28="", 'Master List'!T28, CONCATENATE('Master List'!T28, " / ", 'Master List'!U28))</f>
        <v>Trauma and Orthopaedic Surgery</v>
      </c>
      <c r="S28" s="47" t="str">
        <f>'Master List'!V28</f>
        <v>Mr Alun John</v>
      </c>
      <c r="T28" s="49" t="str">
        <f>IF('Master List'!Y28="", "", 'Master List'!Y28)</f>
        <v/>
      </c>
      <c r="U28" s="49" t="str">
        <f>IF(T28="", "", VLOOKUP(T28, 'CWM &amp; Location'!B:D, 3, FALSE))</f>
        <v/>
      </c>
      <c r="V28" s="49" t="str">
        <f>IF('Master List'!Z28="", "", 'Master List'!Z28)</f>
        <v/>
      </c>
      <c r="W28" s="49" t="str">
        <f>IF('Master List'!AA28="", "", 'Master List'!AA28)</f>
        <v/>
      </c>
    </row>
    <row r="29" spans="1:23" ht="29.25" customHeight="1" x14ac:dyDescent="0.25">
      <c r="A29" s="47" t="str">
        <f>'Master List'!A29</f>
        <v>FP</v>
      </c>
      <c r="B29" s="47" t="str">
        <f>'Master List'!B29</f>
        <v>F2/7A4/010a</v>
      </c>
      <c r="C29" s="47" t="str">
        <f>'Master List'!C29</f>
        <v>WAL/F2/010a</v>
      </c>
      <c r="D29" s="48">
        <v>1</v>
      </c>
      <c r="E29" s="52" t="str">
        <f t="shared" si="0"/>
        <v>General Surgery / Endocrine Surgery, Emergency Medicine, Respiratory Medicine</v>
      </c>
      <c r="F29" s="49" t="str">
        <f>'Master List'!F29</f>
        <v>Cardiff &amp; Vale University Health Board</v>
      </c>
      <c r="G29" s="49" t="str">
        <f>'Master List'!D29</f>
        <v>Mr Michael Stechman</v>
      </c>
      <c r="H29" s="47" t="str">
        <f>'Master List'!G29</f>
        <v>University Hospital of Wales</v>
      </c>
      <c r="I29" s="47" t="str">
        <f>VLOOKUP(H29, 'CWM &amp; Location'!B:D, 3, FALSE)</f>
        <v>Cardiff</v>
      </c>
      <c r="J29" s="47" t="str">
        <f>IF('Master List'!I29="", 'Master List'!H29, CONCATENATE('Master List'!H29, " / ", 'Master List'!I29))</f>
        <v>General Surgery / Endocrine Surgery</v>
      </c>
      <c r="K29" s="47" t="str">
        <f>'Master List'!J29</f>
        <v>Mr Michael Stechman</v>
      </c>
      <c r="L29" s="47" t="str">
        <f>'Master List'!M29</f>
        <v>University Hospital of Wales</v>
      </c>
      <c r="M29" s="47" t="str">
        <f>VLOOKUP(L29, 'CWM &amp; Location'!B:D, 3, FALSE)</f>
        <v>Cardiff</v>
      </c>
      <c r="N29" s="47" t="str">
        <f>IF('Master List'!O29="", 'Master List'!N29, CONCATENATE('Master List'!N29, " / ", 'Master List'!O29))</f>
        <v>Emergency Medicine</v>
      </c>
      <c r="O29" s="47" t="str">
        <f>'Master List'!P29</f>
        <v>Dr Bethan Nicholas</v>
      </c>
      <c r="P29" s="47" t="str">
        <f>'Master List'!S29</f>
        <v xml:space="preserve">University Hospital Llandough </v>
      </c>
      <c r="Q29" s="47" t="str">
        <f>VLOOKUP(P29, 'CWM &amp; Location'!B:D, 3, FALSE)</f>
        <v>Penarth</v>
      </c>
      <c r="R29" s="47" t="str">
        <f>IF('Master List'!U29="", 'Master List'!T29, CONCATENATE('Master List'!T29, " / ", 'Master List'!U29))</f>
        <v>Respiratory Medicine</v>
      </c>
      <c r="S29" s="47" t="str">
        <f>'Master List'!V29</f>
        <v>Dr Helen Davies</v>
      </c>
      <c r="T29" s="49" t="str">
        <f>IF('Master List'!Y29="", "", 'Master List'!Y29)</f>
        <v/>
      </c>
      <c r="U29" s="49" t="str">
        <f>IF(T29="", "", VLOOKUP(T29, 'CWM &amp; Location'!B:D, 3, FALSE))</f>
        <v/>
      </c>
      <c r="V29" s="49" t="str">
        <f>IF('Master List'!Z29="", "", 'Master List'!Z29)</f>
        <v/>
      </c>
      <c r="W29" s="49" t="str">
        <f>IF('Master List'!AA29="", "", 'Master List'!AA29)</f>
        <v/>
      </c>
    </row>
    <row r="30" spans="1:23" ht="29.25" customHeight="1" x14ac:dyDescent="0.25">
      <c r="A30" s="47" t="str">
        <f>'Master List'!A30</f>
        <v>FP</v>
      </c>
      <c r="B30" s="47" t="str">
        <f>'Master List'!B30</f>
        <v>F2/7A4/010b</v>
      </c>
      <c r="C30" s="47" t="str">
        <f>'Master List'!C30</f>
        <v>WAL/F2/010b</v>
      </c>
      <c r="D30" s="48">
        <v>1</v>
      </c>
      <c r="E30" s="52" t="str">
        <f t="shared" si="0"/>
        <v>Respiratory Medicine, General Surgery / Endocrine Surgery, Emergency Medicine</v>
      </c>
      <c r="F30" s="49" t="str">
        <f>'Master List'!F30</f>
        <v>Cardiff &amp; Vale University Health Board</v>
      </c>
      <c r="G30" s="49" t="str">
        <f>'Master List'!D30</f>
        <v>Dr Helen Davies</v>
      </c>
      <c r="H30" s="47" t="str">
        <f>'Master List'!G30</f>
        <v xml:space="preserve">University Hospital Llandough </v>
      </c>
      <c r="I30" s="47" t="str">
        <f>VLOOKUP(H30, 'CWM &amp; Location'!B:D, 3, FALSE)</f>
        <v>Penarth</v>
      </c>
      <c r="J30" s="47" t="str">
        <f>IF('Master List'!I30="", 'Master List'!H30, CONCATENATE('Master List'!H30, " / ", 'Master List'!I30))</f>
        <v>Respiratory Medicine</v>
      </c>
      <c r="K30" s="47" t="str">
        <f>'Master List'!J30</f>
        <v>Dr Helen Davies</v>
      </c>
      <c r="L30" s="47" t="str">
        <f>'Master List'!M30</f>
        <v>University Hospital of Wales</v>
      </c>
      <c r="M30" s="47" t="str">
        <f>VLOOKUP(L30, 'CWM &amp; Location'!B:D, 3, FALSE)</f>
        <v>Cardiff</v>
      </c>
      <c r="N30" s="47" t="str">
        <f>IF('Master List'!O30="", 'Master List'!N30, CONCATENATE('Master List'!N30, " / ", 'Master List'!O30))</f>
        <v>General Surgery / Endocrine Surgery</v>
      </c>
      <c r="O30" s="47" t="str">
        <f>'Master List'!P30</f>
        <v>Mr Michael Stechman</v>
      </c>
      <c r="P30" s="47" t="str">
        <f>'Master List'!S30</f>
        <v>University Hospital of Wales</v>
      </c>
      <c r="Q30" s="47" t="str">
        <f>VLOOKUP(P30, 'CWM &amp; Location'!B:D, 3, FALSE)</f>
        <v>Cardiff</v>
      </c>
      <c r="R30" s="47" t="str">
        <f>IF('Master List'!U30="", 'Master List'!T30, CONCATENATE('Master List'!T30, " / ", 'Master List'!U30))</f>
        <v>Emergency Medicine</v>
      </c>
      <c r="S30" s="47" t="str">
        <f>'Master List'!V30</f>
        <v>Dr Bethan Nicholas</v>
      </c>
      <c r="T30" s="49" t="str">
        <f>IF('Master List'!Y30="", "", 'Master List'!Y30)</f>
        <v/>
      </c>
      <c r="U30" s="49" t="str">
        <f>IF(T30="", "", VLOOKUP(T30, 'CWM &amp; Location'!B:D, 3, FALSE))</f>
        <v/>
      </c>
      <c r="V30" s="49" t="str">
        <f>IF('Master List'!Z30="", "", 'Master List'!Z30)</f>
        <v/>
      </c>
      <c r="W30" s="49" t="str">
        <f>IF('Master List'!AA30="", "", 'Master List'!AA30)</f>
        <v/>
      </c>
    </row>
    <row r="31" spans="1:23" ht="29.25" customHeight="1" x14ac:dyDescent="0.25">
      <c r="A31" s="47" t="str">
        <f>'Master List'!A31</f>
        <v>FP</v>
      </c>
      <c r="B31" s="47" t="str">
        <f>'Master List'!B31</f>
        <v>F2/7A4/010c</v>
      </c>
      <c r="C31" s="47" t="str">
        <f>'Master List'!C31</f>
        <v>WAL/F2/010c</v>
      </c>
      <c r="D31" s="48">
        <v>1</v>
      </c>
      <c r="E31" s="52" t="str">
        <f t="shared" si="0"/>
        <v>Emergency Medicine, Respiratory Medicine, General Surgery / Endocrine Surgery</v>
      </c>
      <c r="F31" s="49" t="str">
        <f>'Master List'!F31</f>
        <v>Cardiff &amp; Vale University Health Board</v>
      </c>
      <c r="G31" s="49" t="str">
        <f>'Master List'!D31</f>
        <v>Dr Bethan Nicholas</v>
      </c>
      <c r="H31" s="47" t="str">
        <f>'Master List'!G31</f>
        <v>University Hospital of Wales</v>
      </c>
      <c r="I31" s="47" t="str">
        <f>VLOOKUP(H31, 'CWM &amp; Location'!B:D, 3, FALSE)</f>
        <v>Cardiff</v>
      </c>
      <c r="J31" s="47" t="str">
        <f>IF('Master List'!I31="", 'Master List'!H31, CONCATENATE('Master List'!H31, " / ", 'Master List'!I31))</f>
        <v>Emergency Medicine</v>
      </c>
      <c r="K31" s="47" t="str">
        <f>'Master List'!J31</f>
        <v>Dr Bethan Nicholas</v>
      </c>
      <c r="L31" s="47" t="str">
        <f>'Master List'!M31</f>
        <v xml:space="preserve">University Hospital Llandough </v>
      </c>
      <c r="M31" s="47" t="str">
        <f>VLOOKUP(L31, 'CWM &amp; Location'!B:D, 3, FALSE)</f>
        <v>Penarth</v>
      </c>
      <c r="N31" s="47" t="str">
        <f>IF('Master List'!O31="", 'Master List'!N31, CONCATENATE('Master List'!N31, " / ", 'Master List'!O31))</f>
        <v>Respiratory Medicine</v>
      </c>
      <c r="O31" s="47" t="str">
        <f>'Master List'!P31</f>
        <v>Dr Helen Davies</v>
      </c>
      <c r="P31" s="47" t="str">
        <f>'Master List'!S31</f>
        <v>University Hospital of Wales</v>
      </c>
      <c r="Q31" s="47" t="str">
        <f>VLOOKUP(P31, 'CWM &amp; Location'!B:D, 3, FALSE)</f>
        <v>Cardiff</v>
      </c>
      <c r="R31" s="47" t="str">
        <f>IF('Master List'!U31="", 'Master List'!T31, CONCATENATE('Master List'!T31, " / ", 'Master List'!U31))</f>
        <v>General Surgery / Endocrine Surgery</v>
      </c>
      <c r="S31" s="47" t="str">
        <f>'Master List'!V31</f>
        <v>Mr Michael Stechman</v>
      </c>
      <c r="T31" s="49" t="str">
        <f>IF('Master List'!Y31="", "", 'Master List'!Y31)</f>
        <v/>
      </c>
      <c r="U31" s="49" t="str">
        <f>IF(T31="", "", VLOOKUP(T31, 'CWM &amp; Location'!B:D, 3, FALSE))</f>
        <v/>
      </c>
      <c r="V31" s="49" t="str">
        <f>IF('Master List'!Z31="", "", 'Master List'!Z31)</f>
        <v/>
      </c>
      <c r="W31" s="49" t="str">
        <f>IF('Master List'!AA31="", "", 'Master List'!AA31)</f>
        <v/>
      </c>
    </row>
    <row r="32" spans="1:23" ht="29.25" customHeight="1" x14ac:dyDescent="0.25">
      <c r="A32" s="47" t="str">
        <f>'Master List'!A32</f>
        <v>FP</v>
      </c>
      <c r="B32" s="47" t="str">
        <f>'Master List'!B32</f>
        <v>F2/7A4/011a</v>
      </c>
      <c r="C32" s="47" t="str">
        <f>'Master List'!C32</f>
        <v>WAL/F2/011a</v>
      </c>
      <c r="D32" s="48">
        <v>1</v>
      </c>
      <c r="E32" s="52" t="str">
        <f t="shared" si="0"/>
        <v>Trauma and Orthopaedic Surgery, Emergency Medicine, Obstetrics and Gynaecology</v>
      </c>
      <c r="F32" s="49" t="str">
        <f>'Master List'!F32</f>
        <v>Cardiff &amp; Vale University Health Board</v>
      </c>
      <c r="G32" s="49" t="str">
        <f>'Master List'!D32</f>
        <v>Mr Stephen Jones</v>
      </c>
      <c r="H32" s="47" t="str">
        <f>'Master List'!G32</f>
        <v xml:space="preserve">University Hospital Llandough </v>
      </c>
      <c r="I32" s="47" t="str">
        <f>VLOOKUP(H32, 'CWM &amp; Location'!B:D, 3, FALSE)</f>
        <v>Penarth</v>
      </c>
      <c r="J32" s="47" t="str">
        <f>IF('Master List'!I32="", 'Master List'!H32, CONCATENATE('Master List'!H32, " / ", 'Master List'!I32))</f>
        <v>Trauma and Orthopaedic Surgery</v>
      </c>
      <c r="K32" s="47" t="str">
        <f>'Master List'!J32</f>
        <v>Mr Stephen Jones</v>
      </c>
      <c r="L32" s="47" t="str">
        <f>'Master List'!M32</f>
        <v>University Hospital of Wales</v>
      </c>
      <c r="M32" s="47" t="str">
        <f>VLOOKUP(L32, 'CWM &amp; Location'!B:D, 3, FALSE)</f>
        <v>Cardiff</v>
      </c>
      <c r="N32" s="47" t="str">
        <f>IF('Master List'!O32="", 'Master List'!N32, CONCATENATE('Master List'!N32, " / ", 'Master List'!O32))</f>
        <v>Emergency Medicine</v>
      </c>
      <c r="O32" s="47" t="str">
        <f>'Master List'!P32</f>
        <v>Dr Munawar Al-Mudhaffar</v>
      </c>
      <c r="P32" s="47" t="str">
        <f>'Master List'!S32</f>
        <v>University Hospital of Wales</v>
      </c>
      <c r="Q32" s="47" t="str">
        <f>VLOOKUP(P32, 'CWM &amp; Location'!B:D, 3, FALSE)</f>
        <v>Cardiff</v>
      </c>
      <c r="R32" s="47" t="str">
        <f>IF('Master List'!U32="", 'Master List'!T32, CONCATENATE('Master List'!T32, " / ", 'Master List'!U32))</f>
        <v>Obstetrics and Gynaecology</v>
      </c>
      <c r="S32" s="47" t="str">
        <f>'Master List'!V32</f>
        <v>Dr Anna Darbhamulla</v>
      </c>
      <c r="T32" s="49" t="str">
        <f>IF('Master List'!Y32="", "", 'Master List'!Y32)</f>
        <v/>
      </c>
      <c r="U32" s="49" t="str">
        <f>IF(T32="", "", VLOOKUP(T32, 'CWM &amp; Location'!B:D, 3, FALSE))</f>
        <v/>
      </c>
      <c r="V32" s="49" t="str">
        <f>IF('Master List'!Z32="", "", 'Master List'!Z32)</f>
        <v/>
      </c>
      <c r="W32" s="49" t="str">
        <f>IF('Master List'!AA32="", "", 'Master List'!AA32)</f>
        <v/>
      </c>
    </row>
    <row r="33" spans="1:23" ht="29.25" customHeight="1" x14ac:dyDescent="0.25">
      <c r="A33" s="47" t="str">
        <f>'Master List'!A33</f>
        <v>FP</v>
      </c>
      <c r="B33" s="47" t="str">
        <f>'Master List'!B33</f>
        <v>F2/7A4/011b</v>
      </c>
      <c r="C33" s="47" t="str">
        <f>'Master List'!C33</f>
        <v>WAL/F2/011b</v>
      </c>
      <c r="D33" s="48">
        <v>1</v>
      </c>
      <c r="E33" s="52" t="str">
        <f t="shared" si="0"/>
        <v>Obstetrics and Gynaecology, Trauma and Orthopaedic Surgery, Emergency Medicine</v>
      </c>
      <c r="F33" s="49" t="str">
        <f>'Master List'!F33</f>
        <v>Cardiff &amp; Vale University Health Board</v>
      </c>
      <c r="G33" s="49" t="str">
        <f>'Master List'!D33</f>
        <v>Dr Anna Darbhamulla</v>
      </c>
      <c r="H33" s="47" t="str">
        <f>'Master List'!G33</f>
        <v>University Hospital of Wales</v>
      </c>
      <c r="I33" s="47" t="str">
        <f>VLOOKUP(H33, 'CWM &amp; Location'!B:D, 3, FALSE)</f>
        <v>Cardiff</v>
      </c>
      <c r="J33" s="47" t="str">
        <f>IF('Master List'!I33="", 'Master List'!H33, CONCATENATE('Master List'!H33, " / ", 'Master List'!I33))</f>
        <v>Obstetrics and Gynaecology</v>
      </c>
      <c r="K33" s="47" t="str">
        <f>'Master List'!J33</f>
        <v>Dr Anna Darbhamulla</v>
      </c>
      <c r="L33" s="47" t="str">
        <f>'Master List'!M33</f>
        <v xml:space="preserve">University Hospital Llandough </v>
      </c>
      <c r="M33" s="47" t="str">
        <f>VLOOKUP(L33, 'CWM &amp; Location'!B:D, 3, FALSE)</f>
        <v>Penarth</v>
      </c>
      <c r="N33" s="47" t="str">
        <f>IF('Master List'!O33="", 'Master List'!N33, CONCATENATE('Master List'!N33, " / ", 'Master List'!O33))</f>
        <v>Trauma and Orthopaedic Surgery</v>
      </c>
      <c r="O33" s="47" t="str">
        <f>'Master List'!P33</f>
        <v>Mr Stephen Jones</v>
      </c>
      <c r="P33" s="47" t="str">
        <f>'Master List'!S33</f>
        <v>University Hospital of Wales</v>
      </c>
      <c r="Q33" s="47" t="str">
        <f>VLOOKUP(P33, 'CWM &amp; Location'!B:D, 3, FALSE)</f>
        <v>Cardiff</v>
      </c>
      <c r="R33" s="47" t="str">
        <f>IF('Master List'!U33="", 'Master List'!T33, CONCATENATE('Master List'!T33, " / ", 'Master List'!U33))</f>
        <v>Emergency Medicine</v>
      </c>
      <c r="S33" s="47" t="str">
        <f>'Master List'!V33</f>
        <v>Dr Munawar Al-Mudhaffar</v>
      </c>
      <c r="T33" s="49" t="str">
        <f>IF('Master List'!Y33="", "", 'Master List'!Y33)</f>
        <v/>
      </c>
      <c r="U33" s="49" t="str">
        <f>IF(T33="", "", VLOOKUP(T33, 'CWM &amp; Location'!B:D, 3, FALSE))</f>
        <v/>
      </c>
      <c r="V33" s="49" t="str">
        <f>IF('Master List'!Z33="", "", 'Master List'!Z33)</f>
        <v/>
      </c>
      <c r="W33" s="49" t="str">
        <f>IF('Master List'!AA33="", "", 'Master List'!AA33)</f>
        <v/>
      </c>
    </row>
    <row r="34" spans="1:23" ht="29.25" customHeight="1" x14ac:dyDescent="0.25">
      <c r="A34" s="47" t="str">
        <f>'Master List'!A34</f>
        <v>FP</v>
      </c>
      <c r="B34" s="47" t="str">
        <f>'Master List'!B34</f>
        <v>F2/7A4/011c</v>
      </c>
      <c r="C34" s="47" t="str">
        <f>'Master List'!C34</f>
        <v>WAL/F2/011c</v>
      </c>
      <c r="D34" s="48">
        <v>1</v>
      </c>
      <c r="E34" s="52" t="str">
        <f t="shared" si="0"/>
        <v>Emergency Medicine, Obstetrics and Gynaecology, Trauma and Orthopaedic Surgery</v>
      </c>
      <c r="F34" s="49" t="str">
        <f>'Master List'!F34</f>
        <v>Cardiff &amp; Vale University Health Board</v>
      </c>
      <c r="G34" s="49" t="str">
        <f>'Master List'!D34</f>
        <v>Dr Munawar Al-Mudhaffar</v>
      </c>
      <c r="H34" s="47" t="str">
        <f>'Master List'!G34</f>
        <v>University Hospital of Wales</v>
      </c>
      <c r="I34" s="47" t="str">
        <f>VLOOKUP(H34, 'CWM &amp; Location'!B:D, 3, FALSE)</f>
        <v>Cardiff</v>
      </c>
      <c r="J34" s="47" t="str">
        <f>IF('Master List'!I34="", 'Master List'!H34, CONCATENATE('Master List'!H34, " / ", 'Master List'!I34))</f>
        <v>Emergency Medicine</v>
      </c>
      <c r="K34" s="47" t="str">
        <f>'Master List'!J34</f>
        <v>Dr Munawar Al-Mudhaffar</v>
      </c>
      <c r="L34" s="47" t="str">
        <f>'Master List'!M34</f>
        <v>University Hospital of Wales</v>
      </c>
      <c r="M34" s="47" t="str">
        <f>VLOOKUP(L34, 'CWM &amp; Location'!B:D, 3, FALSE)</f>
        <v>Cardiff</v>
      </c>
      <c r="N34" s="47" t="str">
        <f>IF('Master List'!O34="", 'Master List'!N34, CONCATENATE('Master List'!N34, " / ", 'Master List'!O34))</f>
        <v>Obstetrics and Gynaecology</v>
      </c>
      <c r="O34" s="47" t="str">
        <f>'Master List'!P34</f>
        <v>Dr Anna Darbhamulla</v>
      </c>
      <c r="P34" s="47" t="str">
        <f>'Master List'!S34</f>
        <v xml:space="preserve">University Hospital Llandough </v>
      </c>
      <c r="Q34" s="47" t="str">
        <f>VLOOKUP(P34, 'CWM &amp; Location'!B:D, 3, FALSE)</f>
        <v>Penarth</v>
      </c>
      <c r="R34" s="47" t="str">
        <f>IF('Master List'!U34="", 'Master List'!T34, CONCATENATE('Master List'!T34, " / ", 'Master List'!U34))</f>
        <v>Trauma and Orthopaedic Surgery</v>
      </c>
      <c r="S34" s="47" t="str">
        <f>'Master List'!V34</f>
        <v>Mr Stephen Jones</v>
      </c>
      <c r="T34" s="49" t="str">
        <f>IF('Master List'!Y34="", "", 'Master List'!Y34)</f>
        <v/>
      </c>
      <c r="U34" s="49" t="str">
        <f>IF(T34="", "", VLOOKUP(T34, 'CWM &amp; Location'!B:D, 3, FALSE))</f>
        <v/>
      </c>
      <c r="V34" s="49" t="str">
        <f>IF('Master List'!Z34="", "", 'Master List'!Z34)</f>
        <v/>
      </c>
      <c r="W34" s="49" t="str">
        <f>IF('Master List'!AA34="", "", 'Master List'!AA34)</f>
        <v/>
      </c>
    </row>
    <row r="35" spans="1:23" ht="29.25" customHeight="1" x14ac:dyDescent="0.25">
      <c r="A35" s="47" t="str">
        <f>'Master List'!A35</f>
        <v>FP</v>
      </c>
      <c r="B35" s="47" t="str">
        <f>'Master List'!B35</f>
        <v>F2/7A4/012a</v>
      </c>
      <c r="C35" s="47" t="str">
        <f>'Master List'!C35</f>
        <v>WAL/F2/012a</v>
      </c>
      <c r="D35" s="48">
        <v>1</v>
      </c>
      <c r="E35" s="52" t="str">
        <f t="shared" si="0"/>
        <v>Paediatrics, Emergency Medicine, General Surgery / Vascular Surgery</v>
      </c>
      <c r="F35" s="49" t="str">
        <f>'Master List'!F35</f>
        <v>Cardiff &amp; Vale University Health Board</v>
      </c>
      <c r="G35" s="49" t="str">
        <f>'Master List'!D35</f>
        <v>Dr Johann Te Water Naude</v>
      </c>
      <c r="H35" s="47" t="str">
        <f>'Master List'!G35</f>
        <v>University Hospital of Wales</v>
      </c>
      <c r="I35" s="47" t="str">
        <f>VLOOKUP(H35, 'CWM &amp; Location'!B:D, 3, FALSE)</f>
        <v>Cardiff</v>
      </c>
      <c r="J35" s="47" t="str">
        <f>IF('Master List'!I35="", 'Master List'!H35, CONCATENATE('Master List'!H35, " / ", 'Master List'!I35))</f>
        <v>Paediatrics</v>
      </c>
      <c r="K35" s="47" t="str">
        <f>'Master List'!J35</f>
        <v>Dr Johann Te Water Naude</v>
      </c>
      <c r="L35" s="47" t="str">
        <f>'Master List'!M35</f>
        <v>University Hospital of Wales</v>
      </c>
      <c r="M35" s="47" t="str">
        <f>VLOOKUP(L35, 'CWM &amp; Location'!B:D, 3, FALSE)</f>
        <v>Cardiff</v>
      </c>
      <c r="N35" s="47" t="str">
        <f>IF('Master List'!O35="", 'Master List'!N35, CONCATENATE('Master List'!N35, " / ", 'Master List'!O35))</f>
        <v>Emergency Medicine</v>
      </c>
      <c r="O35" s="47" t="str">
        <f>'Master List'!P35</f>
        <v>Dr Jeff Morgan</v>
      </c>
      <c r="P35" s="47" t="str">
        <f>'Master List'!S35</f>
        <v>University Hospital of Wales</v>
      </c>
      <c r="Q35" s="47" t="str">
        <f>VLOOKUP(P35, 'CWM &amp; Location'!B:D, 3, FALSE)</f>
        <v>Cardiff</v>
      </c>
      <c r="R35" s="47" t="str">
        <f>IF('Master List'!U35="", 'Master List'!T35, CONCATENATE('Master List'!T35, " / ", 'Master List'!U35))</f>
        <v>General Surgery / Vascular Surgery</v>
      </c>
      <c r="S35" s="47" t="str">
        <f>'Master List'!V35</f>
        <v>Mr Ian Williams</v>
      </c>
      <c r="T35" s="49" t="str">
        <f>IF('Master List'!Y35="", "", 'Master List'!Y35)</f>
        <v/>
      </c>
      <c r="U35" s="49" t="str">
        <f>IF(T35="", "", VLOOKUP(T35, 'CWM &amp; Location'!B:D, 3, FALSE))</f>
        <v/>
      </c>
      <c r="V35" s="49" t="str">
        <f>IF('Master List'!Z35="", "", 'Master List'!Z35)</f>
        <v/>
      </c>
      <c r="W35" s="49" t="str">
        <f>IF('Master List'!AA35="", "", 'Master List'!AA35)</f>
        <v/>
      </c>
    </row>
    <row r="36" spans="1:23" ht="29.25" customHeight="1" x14ac:dyDescent="0.25">
      <c r="A36" s="47" t="str">
        <f>'Master List'!A36</f>
        <v>FP</v>
      </c>
      <c r="B36" s="47" t="str">
        <f>'Master List'!B36</f>
        <v>F2/7A4/012b</v>
      </c>
      <c r="C36" s="47" t="str">
        <f>'Master List'!C36</f>
        <v>WAL/F2/012b</v>
      </c>
      <c r="D36" s="48">
        <v>1</v>
      </c>
      <c r="E36" s="52" t="str">
        <f t="shared" si="0"/>
        <v>General Surgery / Vascular Surgery, Paediatrics, Emergency Medicine</v>
      </c>
      <c r="F36" s="49" t="str">
        <f>'Master List'!F36</f>
        <v>Cardiff &amp; Vale University Health Board</v>
      </c>
      <c r="G36" s="49" t="str">
        <f>'Master List'!D36</f>
        <v>Mr Ian Williams</v>
      </c>
      <c r="H36" s="47" t="str">
        <f>'Master List'!G36</f>
        <v>University Hospital of Wales</v>
      </c>
      <c r="I36" s="47" t="str">
        <f>VLOOKUP(H36, 'CWM &amp; Location'!B:D, 3, FALSE)</f>
        <v>Cardiff</v>
      </c>
      <c r="J36" s="47" t="str">
        <f>IF('Master List'!I36="", 'Master List'!H36, CONCATENATE('Master List'!H36, " / ", 'Master List'!I36))</f>
        <v>General Surgery / Vascular Surgery</v>
      </c>
      <c r="K36" s="47" t="str">
        <f>'Master List'!J36</f>
        <v>Mr Ian Williams</v>
      </c>
      <c r="L36" s="47" t="str">
        <f>'Master List'!M36</f>
        <v>University Hospital of Wales</v>
      </c>
      <c r="M36" s="47" t="str">
        <f>VLOOKUP(L36, 'CWM &amp; Location'!B:D, 3, FALSE)</f>
        <v>Cardiff</v>
      </c>
      <c r="N36" s="47" t="str">
        <f>IF('Master List'!O36="", 'Master List'!N36, CONCATENATE('Master List'!N36, " / ", 'Master List'!O36))</f>
        <v>Paediatrics</v>
      </c>
      <c r="O36" s="47" t="str">
        <f>'Master List'!P36</f>
        <v>Dr Johann Te Water Naude</v>
      </c>
      <c r="P36" s="47" t="str">
        <f>'Master List'!S36</f>
        <v>University Hospital of Wales</v>
      </c>
      <c r="Q36" s="47" t="str">
        <f>VLOOKUP(P36, 'CWM &amp; Location'!B:D, 3, FALSE)</f>
        <v>Cardiff</v>
      </c>
      <c r="R36" s="47" t="str">
        <f>IF('Master List'!U36="", 'Master List'!T36, CONCATENATE('Master List'!T36, " / ", 'Master List'!U36))</f>
        <v>Emergency Medicine</v>
      </c>
      <c r="S36" s="47" t="str">
        <f>'Master List'!V36</f>
        <v>Dr Jeff Morgan</v>
      </c>
      <c r="T36" s="49" t="str">
        <f>IF('Master List'!Y36="", "", 'Master List'!Y36)</f>
        <v/>
      </c>
      <c r="U36" s="49" t="str">
        <f>IF(T36="", "", VLOOKUP(T36, 'CWM &amp; Location'!B:D, 3, FALSE))</f>
        <v/>
      </c>
      <c r="V36" s="49" t="str">
        <f>IF('Master List'!Z36="", "", 'Master List'!Z36)</f>
        <v/>
      </c>
      <c r="W36" s="49" t="str">
        <f>IF('Master List'!AA36="", "", 'Master List'!AA36)</f>
        <v/>
      </c>
    </row>
    <row r="37" spans="1:23" ht="29.25" customHeight="1" x14ac:dyDescent="0.25">
      <c r="A37" s="47" t="str">
        <f>'Master List'!A37</f>
        <v>FP</v>
      </c>
      <c r="B37" s="47" t="str">
        <f>'Master List'!B37</f>
        <v>F2/7A4/012c</v>
      </c>
      <c r="C37" s="47" t="str">
        <f>'Master List'!C37</f>
        <v>WAL/F2/012c</v>
      </c>
      <c r="D37" s="48">
        <v>1</v>
      </c>
      <c r="E37" s="52" t="str">
        <f t="shared" si="0"/>
        <v>Emergency Medicine, General Surgery / Vascular Surgery, Paediatrics</v>
      </c>
      <c r="F37" s="49" t="str">
        <f>'Master List'!F37</f>
        <v>Cardiff &amp; Vale University Health Board</v>
      </c>
      <c r="G37" s="49" t="str">
        <f>'Master List'!D37</f>
        <v>Dr Jeff Morgan</v>
      </c>
      <c r="H37" s="47" t="str">
        <f>'Master List'!G37</f>
        <v>University Hospital of Wales</v>
      </c>
      <c r="I37" s="47" t="str">
        <f>VLOOKUP(H37, 'CWM &amp; Location'!B:D, 3, FALSE)</f>
        <v>Cardiff</v>
      </c>
      <c r="J37" s="47" t="str">
        <f>IF('Master List'!I37="", 'Master List'!H37, CONCATENATE('Master List'!H37, " / ", 'Master List'!I37))</f>
        <v>Emergency Medicine</v>
      </c>
      <c r="K37" s="47" t="str">
        <f>'Master List'!J37</f>
        <v>Dr Jeff Morgan</v>
      </c>
      <c r="L37" s="47" t="str">
        <f>'Master List'!M37</f>
        <v>University Hospital of Wales</v>
      </c>
      <c r="M37" s="47" t="str">
        <f>VLOOKUP(L37, 'CWM &amp; Location'!B:D, 3, FALSE)</f>
        <v>Cardiff</v>
      </c>
      <c r="N37" s="47" t="str">
        <f>IF('Master List'!O37="", 'Master List'!N37, CONCATENATE('Master List'!N37, " / ", 'Master List'!O37))</f>
        <v>General Surgery / Vascular Surgery</v>
      </c>
      <c r="O37" s="47" t="str">
        <f>'Master List'!P37</f>
        <v>Mr Ian Williams</v>
      </c>
      <c r="P37" s="47" t="str">
        <f>'Master List'!S37</f>
        <v>University Hospital of Wales</v>
      </c>
      <c r="Q37" s="47" t="str">
        <f>VLOOKUP(P37, 'CWM &amp; Location'!B:D, 3, FALSE)</f>
        <v>Cardiff</v>
      </c>
      <c r="R37" s="47" t="str">
        <f>IF('Master List'!U37="", 'Master List'!T37, CONCATENATE('Master List'!T37, " / ", 'Master List'!U37))</f>
        <v>Paediatrics</v>
      </c>
      <c r="S37" s="47" t="str">
        <f>'Master List'!V37</f>
        <v>Dr Johann Te Water Naude</v>
      </c>
      <c r="T37" s="49" t="str">
        <f>IF('Master List'!Y37="", "", 'Master List'!Y37)</f>
        <v/>
      </c>
      <c r="U37" s="49" t="str">
        <f>IF(T37="", "", VLOOKUP(T37, 'CWM &amp; Location'!B:D, 3, FALSE))</f>
        <v/>
      </c>
      <c r="V37" s="49" t="str">
        <f>IF('Master List'!Z37="", "", 'Master List'!Z37)</f>
        <v/>
      </c>
      <c r="W37" s="49" t="str">
        <f>IF('Master List'!AA37="", "", 'Master List'!AA37)</f>
        <v/>
      </c>
    </row>
    <row r="38" spans="1:23" ht="29.25" customHeight="1" x14ac:dyDescent="0.25">
      <c r="A38" s="47" t="str">
        <f>'Master List'!A38</f>
        <v>FP</v>
      </c>
      <c r="B38" s="47" t="str">
        <f>'Master List'!B38</f>
        <v>F2/7A4/013a</v>
      </c>
      <c r="C38" s="47" t="str">
        <f>'Master List'!C38</f>
        <v>WAL/F2/013a</v>
      </c>
      <c r="D38" s="48">
        <v>1</v>
      </c>
      <c r="E38" s="52" t="str">
        <f t="shared" si="0"/>
        <v>Anaesthetics, General Practice, General Surgery / Colorectal Surgery</v>
      </c>
      <c r="F38" s="49" t="str">
        <f>'Master List'!F38</f>
        <v>Cardiff &amp; Vale University Health Board</v>
      </c>
      <c r="G38" s="49" t="str">
        <f>'Master List'!D38</f>
        <v>Dr Sarah Voisey</v>
      </c>
      <c r="H38" s="47" t="str">
        <f>'Master List'!G38</f>
        <v>University Hospital of Wales</v>
      </c>
      <c r="I38" s="47" t="str">
        <f>VLOOKUP(H38, 'CWM &amp; Location'!B:D, 3, FALSE)</f>
        <v>Cardiff</v>
      </c>
      <c r="J38" s="47" t="str">
        <f>IF('Master List'!I38="", 'Master List'!H38, CONCATENATE('Master List'!H38, " / ", 'Master List'!I38))</f>
        <v>Anaesthetics</v>
      </c>
      <c r="K38" s="47" t="str">
        <f>'Master List'!J38</f>
        <v>Dr Sarah Voisey</v>
      </c>
      <c r="L38" s="47" t="str">
        <f>'Master List'!M38</f>
        <v>Roathwell Surgery</v>
      </c>
      <c r="M38" s="47" t="str">
        <f>VLOOKUP(L38, 'CWM &amp; Location'!B:D, 3, FALSE)</f>
        <v>Cardiff</v>
      </c>
      <c r="N38" s="47" t="str">
        <f>IF('Master List'!O38="", 'Master List'!N38, CONCATENATE('Master List'!N38, " / ", 'Master List'!O38))</f>
        <v>General Practice</v>
      </c>
      <c r="O38" s="47" t="str">
        <f>'Master List'!P38</f>
        <v>Dr Uroosa Kabeer</v>
      </c>
      <c r="P38" s="47" t="str">
        <f>'Master List'!S38</f>
        <v>University Hospital of Wales</v>
      </c>
      <c r="Q38" s="47" t="str">
        <f>VLOOKUP(P38, 'CWM &amp; Location'!B:D, 3, FALSE)</f>
        <v>Cardiff</v>
      </c>
      <c r="R38" s="47" t="str">
        <f>IF('Master List'!U38="", 'Master List'!T38, CONCATENATE('Master List'!T38, " / ", 'Master List'!U38))</f>
        <v>General Surgery / Colorectal Surgery</v>
      </c>
      <c r="S38" s="47" t="str">
        <f>'Master List'!V38</f>
        <v>Ms Rachel Hargest</v>
      </c>
      <c r="T38" s="49" t="str">
        <f>IF('Master List'!Y38="", "", 'Master List'!Y38)</f>
        <v/>
      </c>
      <c r="U38" s="49" t="str">
        <f>IF(T38="", "", VLOOKUP(T38, 'CWM &amp; Location'!B:D, 3, FALSE))</f>
        <v/>
      </c>
      <c r="V38" s="49" t="str">
        <f>IF('Master List'!Z38="", "", 'Master List'!Z38)</f>
        <v/>
      </c>
      <c r="W38" s="49" t="str">
        <f>IF('Master List'!AA38="", "", 'Master List'!AA38)</f>
        <v/>
      </c>
    </row>
    <row r="39" spans="1:23" ht="29.25" customHeight="1" x14ac:dyDescent="0.25">
      <c r="A39" s="47" t="str">
        <f>'Master List'!A39</f>
        <v>FP</v>
      </c>
      <c r="B39" s="47" t="str">
        <f>'Master List'!B39</f>
        <v>F2/7A4/013b</v>
      </c>
      <c r="C39" s="47" t="str">
        <f>'Master List'!C39</f>
        <v>WAL/F2/013b</v>
      </c>
      <c r="D39" s="48">
        <v>1</v>
      </c>
      <c r="E39" s="52" t="str">
        <f t="shared" si="0"/>
        <v>General Surgery / Colorectal Surgery, Anaesthetics, General Practice</v>
      </c>
      <c r="F39" s="49" t="str">
        <f>'Master List'!F39</f>
        <v>Cardiff &amp; Vale University Health Board</v>
      </c>
      <c r="G39" s="49" t="str">
        <f>'Master List'!D39</f>
        <v>Ms Rachel Hargest</v>
      </c>
      <c r="H39" s="47" t="str">
        <f>'Master List'!G39</f>
        <v>University Hospital of Wales</v>
      </c>
      <c r="I39" s="47" t="str">
        <f>VLOOKUP(H39, 'CWM &amp; Location'!B:D, 3, FALSE)</f>
        <v>Cardiff</v>
      </c>
      <c r="J39" s="47" t="str">
        <f>IF('Master List'!I39="", 'Master List'!H39, CONCATENATE('Master List'!H39, " / ", 'Master List'!I39))</f>
        <v>General Surgery / Colorectal Surgery</v>
      </c>
      <c r="K39" s="47" t="str">
        <f>'Master List'!J39</f>
        <v>Ms Rachel Hargest</v>
      </c>
      <c r="L39" s="47" t="str">
        <f>'Master List'!M39</f>
        <v>University Hospital of Wales</v>
      </c>
      <c r="M39" s="47" t="str">
        <f>VLOOKUP(L39, 'CWM &amp; Location'!B:D, 3, FALSE)</f>
        <v>Cardiff</v>
      </c>
      <c r="N39" s="47" t="str">
        <f>IF('Master List'!O39="", 'Master List'!N39, CONCATENATE('Master List'!N39, " / ", 'Master List'!O39))</f>
        <v>Anaesthetics</v>
      </c>
      <c r="O39" s="47" t="str">
        <f>'Master List'!P39</f>
        <v>Dr Sarah Voisey</v>
      </c>
      <c r="P39" s="47" t="str">
        <f>'Master List'!S39</f>
        <v>Roathwell Surgery</v>
      </c>
      <c r="Q39" s="47" t="str">
        <f>VLOOKUP(P39, 'CWM &amp; Location'!B:D, 3, FALSE)</f>
        <v>Cardiff</v>
      </c>
      <c r="R39" s="47" t="str">
        <f>IF('Master List'!U39="", 'Master List'!T39, CONCATENATE('Master List'!T39, " / ", 'Master List'!U39))</f>
        <v>General Practice</v>
      </c>
      <c r="S39" s="47" t="str">
        <f>'Master List'!V39</f>
        <v>Dr Uroosa Kabeer</v>
      </c>
      <c r="T39" s="49" t="str">
        <f>IF('Master List'!Y39="", "", 'Master List'!Y39)</f>
        <v/>
      </c>
      <c r="U39" s="49" t="str">
        <f>IF(T39="", "", VLOOKUP(T39, 'CWM &amp; Location'!B:D, 3, FALSE))</f>
        <v/>
      </c>
      <c r="V39" s="49" t="str">
        <f>IF('Master List'!Z39="", "", 'Master List'!Z39)</f>
        <v/>
      </c>
      <c r="W39" s="49" t="str">
        <f>IF('Master List'!AA39="", "", 'Master List'!AA39)</f>
        <v/>
      </c>
    </row>
    <row r="40" spans="1:23" ht="29.25" customHeight="1" x14ac:dyDescent="0.25">
      <c r="A40" s="47" t="str">
        <f>'Master List'!A40</f>
        <v>FP</v>
      </c>
      <c r="B40" s="47" t="str">
        <f>'Master List'!B40</f>
        <v>F2/7A4/013c</v>
      </c>
      <c r="C40" s="47" t="str">
        <f>'Master List'!C40</f>
        <v>WAL/F2/013c</v>
      </c>
      <c r="D40" s="48">
        <v>1</v>
      </c>
      <c r="E40" s="52" t="str">
        <f t="shared" si="0"/>
        <v>General Practice, General Surgery / Colorectal Surgery, Anaesthetics</v>
      </c>
      <c r="F40" s="49" t="str">
        <f>'Master List'!F40</f>
        <v>Cardiff &amp; Vale University Health Board</v>
      </c>
      <c r="G40" s="49" t="str">
        <f>'Master List'!D40</f>
        <v>Dr Uroosa Kabeer</v>
      </c>
      <c r="H40" s="47" t="str">
        <f>'Master List'!G40</f>
        <v>Roathwell Surgery</v>
      </c>
      <c r="I40" s="47" t="str">
        <f>VLOOKUP(H40, 'CWM &amp; Location'!B:D, 3, FALSE)</f>
        <v>Cardiff</v>
      </c>
      <c r="J40" s="47" t="str">
        <f>IF('Master List'!I40="", 'Master List'!H40, CONCATENATE('Master List'!H40, " / ", 'Master List'!I40))</f>
        <v>General Practice</v>
      </c>
      <c r="K40" s="47" t="str">
        <f>'Master List'!J40</f>
        <v>Dr Uroosa Kabeer</v>
      </c>
      <c r="L40" s="47" t="str">
        <f>'Master List'!M40</f>
        <v>University Hospital of Wales</v>
      </c>
      <c r="M40" s="47" t="str">
        <f>VLOOKUP(L40, 'CWM &amp; Location'!B:D, 3, FALSE)</f>
        <v>Cardiff</v>
      </c>
      <c r="N40" s="47" t="str">
        <f>IF('Master List'!O40="", 'Master List'!N40, CONCATENATE('Master List'!N40, " / ", 'Master List'!O40))</f>
        <v>General Surgery / Colorectal Surgery</v>
      </c>
      <c r="O40" s="47" t="str">
        <f>'Master List'!P40</f>
        <v>Ms Rachel Hargest</v>
      </c>
      <c r="P40" s="47" t="str">
        <f>'Master List'!S40</f>
        <v>University Hospital of Wales</v>
      </c>
      <c r="Q40" s="47" t="str">
        <f>VLOOKUP(P40, 'CWM &amp; Location'!B:D, 3, FALSE)</f>
        <v>Cardiff</v>
      </c>
      <c r="R40" s="47" t="str">
        <f>IF('Master List'!U40="", 'Master List'!T40, CONCATENATE('Master List'!T40, " / ", 'Master List'!U40))</f>
        <v>Anaesthetics</v>
      </c>
      <c r="S40" s="47" t="str">
        <f>'Master List'!V40</f>
        <v>Dr Sarah Voisey</v>
      </c>
      <c r="T40" s="49" t="str">
        <f>IF('Master List'!Y40="", "", 'Master List'!Y40)</f>
        <v/>
      </c>
      <c r="U40" s="49" t="str">
        <f>IF(T40="", "", VLOOKUP(T40, 'CWM &amp; Location'!B:D, 3, FALSE))</f>
        <v/>
      </c>
      <c r="V40" s="49" t="str">
        <f>IF('Master List'!Z40="", "", 'Master List'!Z40)</f>
        <v/>
      </c>
      <c r="W40" s="49" t="str">
        <f>IF('Master List'!AA40="", "", 'Master List'!AA40)</f>
        <v/>
      </c>
    </row>
    <row r="41" spans="1:23" ht="29.25" customHeight="1" x14ac:dyDescent="0.25">
      <c r="A41" s="47" t="str">
        <f>'Master List'!A41</f>
        <v>NP</v>
      </c>
      <c r="B41" s="47" t="str">
        <f>'Master List'!B41</f>
        <v>F2/7A4/014a</v>
      </c>
      <c r="C41" s="47" t="str">
        <f>'Master List'!C41</f>
        <v>WAL/F2/014a</v>
      </c>
      <c r="D41" s="48">
        <v>1</v>
      </c>
      <c r="E41" s="52" t="str">
        <f t="shared" si="0"/>
        <v>General Practice, General Surgery / Vascular Surgery, Obstetrics and Gynaecology, Near Peer Teaching (NP)</v>
      </c>
      <c r="F41" s="49" t="str">
        <f>'Master List'!F41</f>
        <v>Cardiff &amp; Vale University Health Board</v>
      </c>
      <c r="G41" s="49" t="str">
        <f>'Master List'!D41</f>
        <v>Dr Roger Morris</v>
      </c>
      <c r="H41" s="47" t="str">
        <f>'Master List'!G41</f>
        <v>Llanedeyrn Health Centre</v>
      </c>
      <c r="I41" s="47" t="str">
        <f>VLOOKUP(H41, 'CWM &amp; Location'!B:D, 3, FALSE)</f>
        <v>Cardiff</v>
      </c>
      <c r="J41" s="47" t="str">
        <f>IF('Master List'!I41="", 'Master List'!H41, CONCATENATE('Master List'!H41, " / ", 'Master List'!I41))</f>
        <v>General Practice</v>
      </c>
      <c r="K41" s="47" t="str">
        <f>'Master List'!J41</f>
        <v>Dr Roger Morris</v>
      </c>
      <c r="L41" s="47" t="str">
        <f>'Master List'!M41</f>
        <v>University Hospital of Wales</v>
      </c>
      <c r="M41" s="47" t="str">
        <f>VLOOKUP(L41, 'CWM &amp; Location'!B:D, 3, FALSE)</f>
        <v>Cardiff</v>
      </c>
      <c r="N41" s="47" t="str">
        <f>IF('Master List'!O41="", 'Master List'!N41, CONCATENATE('Master List'!N41, " / ", 'Master List'!O41))</f>
        <v>General Surgery / Vascular Surgery</v>
      </c>
      <c r="O41" s="47" t="str">
        <f>'Master List'!P41</f>
        <v>Miss Susan Hill</v>
      </c>
      <c r="P41" s="47" t="str">
        <f>'Master List'!S41</f>
        <v>University Hospital of Wales</v>
      </c>
      <c r="Q41" s="47" t="str">
        <f>VLOOKUP(P41, 'CWM &amp; Location'!B:D, 3, FALSE)</f>
        <v>Cardiff</v>
      </c>
      <c r="R41" s="47" t="str">
        <f>IF('Master List'!U41="", 'Master List'!T41, CONCATENATE('Master List'!T41, " / ", 'Master List'!U41))</f>
        <v>Obstetrics and Gynaecology</v>
      </c>
      <c r="S41" s="47" t="str">
        <f>'Master List'!V41</f>
        <v>Dr Anju Sinha</v>
      </c>
      <c r="T41" s="49" t="str">
        <f>IF('Master List'!Y41="", "", 'Master List'!Y41)</f>
        <v>Llanedeyrn Health Centre</v>
      </c>
      <c r="U41" s="49" t="str">
        <f>IF(T41="", "", VLOOKUP(T41, 'CWM &amp; Location'!B:D, 3, FALSE))</f>
        <v>Cardiff</v>
      </c>
      <c r="V41" s="49" t="str">
        <f>IF('Master List'!Z41="", "", 'Master List'!Z41)</f>
        <v>Near Peer Teaching</v>
      </c>
      <c r="W41" s="49" t="str">
        <f>IF('Master List'!AA41="", "", 'Master List'!AA41)</f>
        <v>Supervisor to be confirmed</v>
      </c>
    </row>
    <row r="42" spans="1:23" ht="29.25" customHeight="1" x14ac:dyDescent="0.25">
      <c r="A42" s="47" t="str">
        <f>'Master List'!A42</f>
        <v>NP</v>
      </c>
      <c r="B42" s="47" t="str">
        <f>'Master List'!B42</f>
        <v>F2/7A4/014b</v>
      </c>
      <c r="C42" s="47" t="str">
        <f>'Master List'!C42</f>
        <v>WAL/F2/014b</v>
      </c>
      <c r="D42" s="48">
        <v>1</v>
      </c>
      <c r="E42" s="52" t="str">
        <f t="shared" si="0"/>
        <v>Obstetrics and Gynaecology, General Practice, General Surgery / Vascular Surgery, Near Peer Teaching (NP)</v>
      </c>
      <c r="F42" s="49" t="str">
        <f>'Master List'!F42</f>
        <v>Cardiff &amp; Vale University Health Board</v>
      </c>
      <c r="G42" s="49" t="str">
        <f>'Master List'!D42</f>
        <v>Dr Anju Sinha</v>
      </c>
      <c r="H42" s="47" t="str">
        <f>'Master List'!G42</f>
        <v>University Hospital of Wales</v>
      </c>
      <c r="I42" s="47" t="str">
        <f>VLOOKUP(H42, 'CWM &amp; Location'!B:D, 3, FALSE)</f>
        <v>Cardiff</v>
      </c>
      <c r="J42" s="47" t="str">
        <f>IF('Master List'!I42="", 'Master List'!H42, CONCATENATE('Master List'!H42, " / ", 'Master List'!I42))</f>
        <v>Obstetrics and Gynaecology</v>
      </c>
      <c r="K42" s="47" t="str">
        <f>'Master List'!J42</f>
        <v>Dr Anju Sinha</v>
      </c>
      <c r="L42" s="47" t="str">
        <f>'Master List'!M42</f>
        <v>Llanedeyrn Health Centre</v>
      </c>
      <c r="M42" s="47" t="str">
        <f>VLOOKUP(L42, 'CWM &amp; Location'!B:D, 3, FALSE)</f>
        <v>Cardiff</v>
      </c>
      <c r="N42" s="47" t="str">
        <f>IF('Master List'!O42="", 'Master List'!N42, CONCATENATE('Master List'!N42, " / ", 'Master List'!O42))</f>
        <v>General Practice</v>
      </c>
      <c r="O42" s="47" t="str">
        <f>'Master List'!P42</f>
        <v>Dr Roger Morris</v>
      </c>
      <c r="P42" s="47" t="str">
        <f>'Master List'!S42</f>
        <v>University Hospital of Wales</v>
      </c>
      <c r="Q42" s="47" t="str">
        <f>VLOOKUP(P42, 'CWM &amp; Location'!B:D, 3, FALSE)</f>
        <v>Cardiff</v>
      </c>
      <c r="R42" s="47" t="str">
        <f>IF('Master List'!U42="", 'Master List'!T42, CONCATENATE('Master List'!T42, " / ", 'Master List'!U42))</f>
        <v>General Surgery / Vascular Surgery</v>
      </c>
      <c r="S42" s="47" t="str">
        <f>'Master List'!V42</f>
        <v>Miss Susan Hill</v>
      </c>
      <c r="T42" s="49" t="str">
        <f>IF('Master List'!Y42="", "", 'Master List'!Y42)</f>
        <v>Llanedeyrn Health Centre</v>
      </c>
      <c r="U42" s="49" t="str">
        <f>IF(T42="", "", VLOOKUP(T42, 'CWM &amp; Location'!B:D, 3, FALSE))</f>
        <v>Cardiff</v>
      </c>
      <c r="V42" s="49" t="str">
        <f>IF('Master List'!Z42="", "", 'Master List'!Z42)</f>
        <v>Near Peer Teaching</v>
      </c>
      <c r="W42" s="49" t="str">
        <f>IF('Master List'!AA42="", "", 'Master List'!AA42)</f>
        <v>Supervisor to be confirmed</v>
      </c>
    </row>
    <row r="43" spans="1:23" ht="29.25" customHeight="1" x14ac:dyDescent="0.25">
      <c r="A43" s="47" t="str">
        <f>'Master List'!A43</f>
        <v>NP</v>
      </c>
      <c r="B43" s="47" t="str">
        <f>'Master List'!B43</f>
        <v>F2/7A4/014c</v>
      </c>
      <c r="C43" s="47" t="str">
        <f>'Master List'!C43</f>
        <v>WAL/F2/014c</v>
      </c>
      <c r="D43" s="48">
        <v>1</v>
      </c>
      <c r="E43" s="52" t="str">
        <f t="shared" si="0"/>
        <v>General Surgery / Vascular Surgery, Obstetrics and Gynaecology, General Practice, Near Peer Teaching (NP)</v>
      </c>
      <c r="F43" s="49" t="str">
        <f>'Master List'!F43</f>
        <v>Cardiff &amp; Vale University Health Board</v>
      </c>
      <c r="G43" s="49" t="str">
        <f>'Master List'!D43</f>
        <v>Miss Susan Hill</v>
      </c>
      <c r="H43" s="47" t="str">
        <f>'Master List'!G43</f>
        <v>University Hospital of Wales</v>
      </c>
      <c r="I43" s="47" t="str">
        <f>VLOOKUP(H43, 'CWM &amp; Location'!B:D, 3, FALSE)</f>
        <v>Cardiff</v>
      </c>
      <c r="J43" s="47" t="str">
        <f>IF('Master List'!I43="", 'Master List'!H43, CONCATENATE('Master List'!H43, " / ", 'Master List'!I43))</f>
        <v>General Surgery / Vascular Surgery</v>
      </c>
      <c r="K43" s="47" t="str">
        <f>'Master List'!J43</f>
        <v>Miss Susan Hill</v>
      </c>
      <c r="L43" s="47" t="str">
        <f>'Master List'!M43</f>
        <v>University Hospital of Wales</v>
      </c>
      <c r="M43" s="47" t="str">
        <f>VLOOKUP(L43, 'CWM &amp; Location'!B:D, 3, FALSE)</f>
        <v>Cardiff</v>
      </c>
      <c r="N43" s="47" t="str">
        <f>IF('Master List'!O43="", 'Master List'!N43, CONCATENATE('Master List'!N43, " / ", 'Master List'!O43))</f>
        <v>Obstetrics and Gynaecology</v>
      </c>
      <c r="O43" s="47" t="str">
        <f>'Master List'!P43</f>
        <v>Dr Anju Sinha</v>
      </c>
      <c r="P43" s="47" t="str">
        <f>'Master List'!S43</f>
        <v>Llanedeyrn Health Centre</v>
      </c>
      <c r="Q43" s="47" t="str">
        <f>VLOOKUP(P43, 'CWM &amp; Location'!B:D, 3, FALSE)</f>
        <v>Cardiff</v>
      </c>
      <c r="R43" s="47" t="str">
        <f>IF('Master List'!U43="", 'Master List'!T43, CONCATENATE('Master List'!T43, " / ", 'Master List'!U43))</f>
        <v>General Practice</v>
      </c>
      <c r="S43" s="47" t="str">
        <f>'Master List'!V43</f>
        <v>Dr Roger Morris</v>
      </c>
      <c r="T43" s="49" t="str">
        <f>IF('Master List'!Y43="", "", 'Master List'!Y43)</f>
        <v>Llanedeyrn Health Centre</v>
      </c>
      <c r="U43" s="49" t="str">
        <f>IF(T43="", "", VLOOKUP(T43, 'CWM &amp; Location'!B:D, 3, FALSE))</f>
        <v>Cardiff</v>
      </c>
      <c r="V43" s="49" t="str">
        <f>IF('Master List'!Z43="", "", 'Master List'!Z43)</f>
        <v>Near Peer Teaching</v>
      </c>
      <c r="W43" s="49" t="str">
        <f>IF('Master List'!AA43="", "", 'Master List'!AA43)</f>
        <v>Supervisor to be confirmed</v>
      </c>
    </row>
    <row r="44" spans="1:23" ht="29.25" customHeight="1" x14ac:dyDescent="0.25">
      <c r="A44" s="47" t="str">
        <f>'Master List'!A44</f>
        <v>FP</v>
      </c>
      <c r="B44" s="47" t="str">
        <f>'Master List'!B44</f>
        <v>F2/7A4/015a</v>
      </c>
      <c r="C44" s="47" t="str">
        <f>'Master List'!C44</f>
        <v>WAL/F2/015a</v>
      </c>
      <c r="D44" s="48">
        <v>1</v>
      </c>
      <c r="E44" s="52" t="str">
        <f t="shared" si="0"/>
        <v>General Psychiatry, Trauma and Orthopaedic Surgery, Palliative Medicine</v>
      </c>
      <c r="F44" s="49" t="str">
        <f>'Master List'!F44</f>
        <v>Cardiff &amp; Vale University Health Board</v>
      </c>
      <c r="G44" s="49" t="str">
        <f>'Master List'!D44</f>
        <v>Dr Isabella Jurewicz</v>
      </c>
      <c r="H44" s="47" t="str">
        <f>'Master List'!G44</f>
        <v xml:space="preserve">University Hospital Llandough </v>
      </c>
      <c r="I44" s="47" t="str">
        <f>VLOOKUP(H44, 'CWM &amp; Location'!B:D, 3, FALSE)</f>
        <v>Penarth</v>
      </c>
      <c r="J44" s="47" t="str">
        <f>IF('Master List'!I44="", 'Master List'!H44, CONCATENATE('Master List'!H44, " / ", 'Master List'!I44))</f>
        <v>General Psychiatry</v>
      </c>
      <c r="K44" s="47" t="str">
        <f>'Master List'!J44</f>
        <v>Dr Isabella Jurewicz</v>
      </c>
      <c r="L44" s="47" t="str">
        <f>'Master List'!M44</f>
        <v xml:space="preserve">University Hospital Llandough </v>
      </c>
      <c r="M44" s="47" t="str">
        <f>VLOOKUP(L44, 'CWM &amp; Location'!B:D, 3, FALSE)</f>
        <v>Penarth</v>
      </c>
      <c r="N44" s="47" t="str">
        <f>IF('Master List'!O44="", 'Master List'!N44, CONCATENATE('Master List'!N44, " / ", 'Master List'!O44))</f>
        <v>Trauma and Orthopaedic Surgery</v>
      </c>
      <c r="O44" s="47" t="str">
        <f>'Master List'!P44</f>
        <v>Mr Sanjeev Agarwal</v>
      </c>
      <c r="P44" s="47" t="str">
        <f>'Master List'!S44</f>
        <v>Marie Curie Hospice (University Hospital Llandough on calls)</v>
      </c>
      <c r="Q44" s="47" t="str">
        <f>VLOOKUP(P44, 'CWM &amp; Location'!B:D, 3, FALSE)</f>
        <v>Penarth</v>
      </c>
      <c r="R44" s="47" t="str">
        <f>IF('Master List'!U44="", 'Master List'!T44, CONCATENATE('Master List'!T44, " / ", 'Master List'!U44))</f>
        <v>Palliative Medicine</v>
      </c>
      <c r="S44" s="47" t="str">
        <f>'Master List'!V44</f>
        <v>Dr Hannah Osborn</v>
      </c>
      <c r="T44" s="49" t="str">
        <f>IF('Master List'!Y44="", "", 'Master List'!Y44)</f>
        <v/>
      </c>
      <c r="U44" s="49" t="str">
        <f>IF(T44="", "", VLOOKUP(T44, 'CWM &amp; Location'!B:D, 3, FALSE))</f>
        <v/>
      </c>
      <c r="V44" s="49" t="str">
        <f>IF('Master List'!Z44="", "", 'Master List'!Z44)</f>
        <v/>
      </c>
      <c r="W44" s="49" t="str">
        <f>IF('Master List'!AA44="", "", 'Master List'!AA44)</f>
        <v/>
      </c>
    </row>
    <row r="45" spans="1:23" ht="29.25" customHeight="1" x14ac:dyDescent="0.25">
      <c r="A45" s="47" t="str">
        <f>'Master List'!A45</f>
        <v>FP</v>
      </c>
      <c r="B45" s="47" t="str">
        <f>'Master List'!B45</f>
        <v>F2/7A4/015b</v>
      </c>
      <c r="C45" s="47" t="str">
        <f>'Master List'!C45</f>
        <v>WAL/F2/015b</v>
      </c>
      <c r="D45" s="48">
        <v>1</v>
      </c>
      <c r="E45" s="52" t="str">
        <f t="shared" si="0"/>
        <v>Palliative Medicine, General Psychiatry, Trauma and Orthopaedic Surgery</v>
      </c>
      <c r="F45" s="49" t="str">
        <f>'Master List'!F45</f>
        <v>Cardiff &amp; Vale University Health Board</v>
      </c>
      <c r="G45" s="49" t="str">
        <f>'Master List'!D45</f>
        <v>Dr Hannah Osborn</v>
      </c>
      <c r="H45" s="47" t="str">
        <f>'Master List'!G45</f>
        <v>Marie Curie Hospice (University Hospital Llandough on calls)</v>
      </c>
      <c r="I45" s="47" t="str">
        <f>VLOOKUP(H45, 'CWM &amp; Location'!B:D, 3, FALSE)</f>
        <v>Penarth</v>
      </c>
      <c r="J45" s="47" t="str">
        <f>IF('Master List'!I45="", 'Master List'!H45, CONCATENATE('Master List'!H45, " / ", 'Master List'!I45))</f>
        <v>Palliative Medicine</v>
      </c>
      <c r="K45" s="47" t="str">
        <f>'Master List'!J45</f>
        <v>Dr Hannah Osborn</v>
      </c>
      <c r="L45" s="47" t="str">
        <f>'Master List'!M45</f>
        <v xml:space="preserve">University Hospital Llandough </v>
      </c>
      <c r="M45" s="47" t="str">
        <f>VLOOKUP(L45, 'CWM &amp; Location'!B:D, 3, FALSE)</f>
        <v>Penarth</v>
      </c>
      <c r="N45" s="47" t="str">
        <f>IF('Master List'!O45="", 'Master List'!N45, CONCATENATE('Master List'!N45, " / ", 'Master List'!O45))</f>
        <v>General Psychiatry</v>
      </c>
      <c r="O45" s="47" t="str">
        <f>'Master List'!P45</f>
        <v>Dr Isabella Jurewicz</v>
      </c>
      <c r="P45" s="47" t="str">
        <f>'Master List'!S45</f>
        <v xml:space="preserve">University Hospital Llandough </v>
      </c>
      <c r="Q45" s="47" t="str">
        <f>VLOOKUP(P45, 'CWM &amp; Location'!B:D, 3, FALSE)</f>
        <v>Penarth</v>
      </c>
      <c r="R45" s="47" t="str">
        <f>IF('Master List'!U45="", 'Master List'!T45, CONCATENATE('Master List'!T45, " / ", 'Master List'!U45))</f>
        <v>Trauma and Orthopaedic Surgery</v>
      </c>
      <c r="S45" s="47" t="str">
        <f>'Master List'!V45</f>
        <v>Mr Sanjeev Agarwal</v>
      </c>
      <c r="T45" s="49" t="str">
        <f>IF('Master List'!Y45="", "", 'Master List'!Y45)</f>
        <v/>
      </c>
      <c r="U45" s="49" t="str">
        <f>IF(T45="", "", VLOOKUP(T45, 'CWM &amp; Location'!B:D, 3, FALSE))</f>
        <v/>
      </c>
      <c r="V45" s="49" t="str">
        <f>IF('Master List'!Z45="", "", 'Master List'!Z45)</f>
        <v/>
      </c>
      <c r="W45" s="49" t="str">
        <f>IF('Master List'!AA45="", "", 'Master List'!AA45)</f>
        <v/>
      </c>
    </row>
    <row r="46" spans="1:23" ht="29.25" customHeight="1" x14ac:dyDescent="0.25">
      <c r="A46" s="47" t="str">
        <f>'Master List'!A46</f>
        <v>FP</v>
      </c>
      <c r="B46" s="47" t="str">
        <f>'Master List'!B46</f>
        <v>F2/7A4/015c</v>
      </c>
      <c r="C46" s="47" t="str">
        <f>'Master List'!C46</f>
        <v>WAL/F2/015c</v>
      </c>
      <c r="D46" s="48">
        <v>1</v>
      </c>
      <c r="E46" s="52" t="str">
        <f t="shared" si="0"/>
        <v>Trauma and Orthopaedic Surgery, Palliative Medicine, General Psychiatry</v>
      </c>
      <c r="F46" s="49" t="str">
        <f>'Master List'!F46</f>
        <v>Cardiff &amp; Vale University Health Board</v>
      </c>
      <c r="G46" s="49" t="str">
        <f>'Master List'!D46</f>
        <v>Mr Sanjeev Agarwal</v>
      </c>
      <c r="H46" s="47" t="str">
        <f>'Master List'!G46</f>
        <v xml:space="preserve">University Hospital Llandough </v>
      </c>
      <c r="I46" s="47" t="str">
        <f>VLOOKUP(H46, 'CWM &amp; Location'!B:D, 3, FALSE)</f>
        <v>Penarth</v>
      </c>
      <c r="J46" s="47" t="str">
        <f>IF('Master List'!I46="", 'Master List'!H46, CONCATENATE('Master List'!H46, " / ", 'Master List'!I46))</f>
        <v>Trauma and Orthopaedic Surgery</v>
      </c>
      <c r="K46" s="47" t="str">
        <f>'Master List'!J46</f>
        <v>Mr Sanjeev Agarwal</v>
      </c>
      <c r="L46" s="47" t="str">
        <f>'Master List'!M46</f>
        <v>Marie Curie Hospice (University Hospital Llandough on calls)</v>
      </c>
      <c r="M46" s="47" t="str">
        <f>VLOOKUP(L46, 'CWM &amp; Location'!B:D, 3, FALSE)</f>
        <v>Penarth</v>
      </c>
      <c r="N46" s="47" t="str">
        <f>IF('Master List'!O46="", 'Master List'!N46, CONCATENATE('Master List'!N46, " / ", 'Master List'!O46))</f>
        <v>Palliative Medicine</v>
      </c>
      <c r="O46" s="47" t="str">
        <f>'Master List'!P46</f>
        <v>Dr Hannah Osborn</v>
      </c>
      <c r="P46" s="47" t="str">
        <f>'Master List'!S46</f>
        <v xml:space="preserve">University Hospital Llandough </v>
      </c>
      <c r="Q46" s="47" t="str">
        <f>VLOOKUP(P46, 'CWM &amp; Location'!B:D, 3, FALSE)</f>
        <v>Penarth</v>
      </c>
      <c r="R46" s="47" t="str">
        <f>IF('Master List'!U46="", 'Master List'!T46, CONCATENATE('Master List'!T46, " / ", 'Master List'!U46))</f>
        <v>General Psychiatry</v>
      </c>
      <c r="S46" s="47" t="str">
        <f>'Master List'!V46</f>
        <v>Dr Isabella Jurewicz</v>
      </c>
      <c r="T46" s="49" t="str">
        <f>IF('Master List'!Y46="", "", 'Master List'!Y46)</f>
        <v/>
      </c>
      <c r="U46" s="49" t="str">
        <f>IF(T46="", "", VLOOKUP(T46, 'CWM &amp; Location'!B:D, 3, FALSE))</f>
        <v/>
      </c>
      <c r="V46" s="49" t="str">
        <f>IF('Master List'!Z46="", "", 'Master List'!Z46)</f>
        <v/>
      </c>
      <c r="W46" s="49" t="str">
        <f>IF('Master List'!AA46="", "", 'Master List'!AA46)</f>
        <v/>
      </c>
    </row>
    <row r="47" spans="1:23" ht="29.25" customHeight="1" x14ac:dyDescent="0.25">
      <c r="A47" s="47" t="str">
        <f>'Master List'!A47</f>
        <v>FP</v>
      </c>
      <c r="B47" s="47" t="str">
        <f>'Master List'!B47</f>
        <v>F2/7A4/016a</v>
      </c>
      <c r="C47" s="47" t="str">
        <f>'Master List'!C47</f>
        <v>WAL/F2/016a</v>
      </c>
      <c r="D47" s="48">
        <v>1</v>
      </c>
      <c r="E47" s="52" t="str">
        <f t="shared" si="0"/>
        <v>General Psychiatry, Cardio-thoracic Surgery, Haematology</v>
      </c>
      <c r="F47" s="49" t="str">
        <f>'Master List'!F47</f>
        <v>Cardiff &amp; Vale University Health Board</v>
      </c>
      <c r="G47" s="49" t="str">
        <f>'Master List'!D47</f>
        <v>Dr Deepali Mahajan</v>
      </c>
      <c r="H47" s="47" t="str">
        <f>'Master List'!G47</f>
        <v xml:space="preserve">University Hospital Llandough </v>
      </c>
      <c r="I47" s="47" t="str">
        <f>VLOOKUP(H47, 'CWM &amp; Location'!B:D, 3, FALSE)</f>
        <v>Penarth</v>
      </c>
      <c r="J47" s="47" t="str">
        <f>IF('Master List'!I47="", 'Master List'!H47, CONCATENATE('Master List'!H47, " / ", 'Master List'!I47))</f>
        <v>General Psychiatry</v>
      </c>
      <c r="K47" s="47" t="str">
        <f>'Master List'!J47</f>
        <v>Dr Deepali Mahajan</v>
      </c>
      <c r="L47" s="47" t="str">
        <f>'Master List'!M47</f>
        <v xml:space="preserve">University Hospital Llandough </v>
      </c>
      <c r="M47" s="47" t="str">
        <f>VLOOKUP(L47, 'CWM &amp; Location'!B:D, 3, FALSE)</f>
        <v>Penarth</v>
      </c>
      <c r="N47" s="47" t="str">
        <f>IF('Master List'!O47="", 'Master List'!N47, CONCATENATE('Master List'!N47, " / ", 'Master List'!O47))</f>
        <v>Cardio-thoracic Surgery</v>
      </c>
      <c r="O47" s="47" t="str">
        <f>'Master List'!P47</f>
        <v>Mr Tom Combellack</v>
      </c>
      <c r="P47" s="47" t="str">
        <f>'Master List'!S47</f>
        <v>University Hospital of Wales</v>
      </c>
      <c r="Q47" s="47" t="str">
        <f>VLOOKUP(P47, 'CWM &amp; Location'!B:D, 3, FALSE)</f>
        <v>Cardiff</v>
      </c>
      <c r="R47" s="47" t="str">
        <f>IF('Master List'!U47="", 'Master List'!T47, CONCATENATE('Master List'!T47, " / ", 'Master List'!U47))</f>
        <v>Haematology</v>
      </c>
      <c r="S47" s="47" t="str">
        <f>'Master List'!V47</f>
        <v>Dr Jonathan Kell</v>
      </c>
      <c r="T47" s="49" t="str">
        <f>IF('Master List'!Y47="", "", 'Master List'!Y47)</f>
        <v/>
      </c>
      <c r="U47" s="49" t="str">
        <f>IF(T47="", "", VLOOKUP(T47, 'CWM &amp; Location'!B:D, 3, FALSE))</f>
        <v/>
      </c>
      <c r="V47" s="49" t="str">
        <f>IF('Master List'!Z47="", "", 'Master List'!Z47)</f>
        <v/>
      </c>
      <c r="W47" s="49" t="str">
        <f>IF('Master List'!AA47="", "", 'Master List'!AA47)</f>
        <v/>
      </c>
    </row>
    <row r="48" spans="1:23" ht="29.25" customHeight="1" x14ac:dyDescent="0.25">
      <c r="A48" s="47" t="str">
        <f>'Master List'!A48</f>
        <v>FP</v>
      </c>
      <c r="B48" s="47" t="str">
        <f>'Master List'!B48</f>
        <v>F2/7A4/016b</v>
      </c>
      <c r="C48" s="47" t="str">
        <f>'Master List'!C48</f>
        <v>WAL/F2/016b</v>
      </c>
      <c r="D48" s="48">
        <v>1</v>
      </c>
      <c r="E48" s="52" t="str">
        <f t="shared" si="0"/>
        <v>Haematology, General Psychiatry, Cardio-thoracic Surgery</v>
      </c>
      <c r="F48" s="49" t="str">
        <f>'Master List'!F48</f>
        <v>Cardiff &amp; Vale University Health Board</v>
      </c>
      <c r="G48" s="49" t="str">
        <f>'Master List'!D48</f>
        <v>Dr Jonathan Kell</v>
      </c>
      <c r="H48" s="47" t="str">
        <f>'Master List'!G48</f>
        <v>University Hospital of Wales</v>
      </c>
      <c r="I48" s="47" t="str">
        <f>VLOOKUP(H48, 'CWM &amp; Location'!B:D, 3, FALSE)</f>
        <v>Cardiff</v>
      </c>
      <c r="J48" s="47" t="str">
        <f>IF('Master List'!I48="", 'Master List'!H48, CONCATENATE('Master List'!H48, " / ", 'Master List'!I48))</f>
        <v>Haematology</v>
      </c>
      <c r="K48" s="47" t="str">
        <f>'Master List'!J48</f>
        <v>Dr Jonathan Kell</v>
      </c>
      <c r="L48" s="47" t="str">
        <f>'Master List'!M48</f>
        <v xml:space="preserve">University Hospital Llandough </v>
      </c>
      <c r="M48" s="47" t="str">
        <f>VLOOKUP(L48, 'CWM &amp; Location'!B:D, 3, FALSE)</f>
        <v>Penarth</v>
      </c>
      <c r="N48" s="47" t="str">
        <f>IF('Master List'!O48="", 'Master List'!N48, CONCATENATE('Master List'!N48, " / ", 'Master List'!O48))</f>
        <v>General Psychiatry</v>
      </c>
      <c r="O48" s="47" t="str">
        <f>'Master List'!P48</f>
        <v>Dr Deepali Mahajan</v>
      </c>
      <c r="P48" s="47" t="str">
        <f>'Master List'!S48</f>
        <v xml:space="preserve">University Hospital Llandough </v>
      </c>
      <c r="Q48" s="47" t="str">
        <f>VLOOKUP(P48, 'CWM &amp; Location'!B:D, 3, FALSE)</f>
        <v>Penarth</v>
      </c>
      <c r="R48" s="47" t="str">
        <f>IF('Master List'!U48="", 'Master List'!T48, CONCATENATE('Master List'!T48, " / ", 'Master List'!U48))</f>
        <v>Cardio-thoracic Surgery</v>
      </c>
      <c r="S48" s="47" t="str">
        <f>'Master List'!V48</f>
        <v>Mr Tom Combellack</v>
      </c>
      <c r="T48" s="49" t="str">
        <f>IF('Master List'!Y48="", "", 'Master List'!Y48)</f>
        <v/>
      </c>
      <c r="U48" s="49" t="str">
        <f>IF(T48="", "", VLOOKUP(T48, 'CWM &amp; Location'!B:D, 3, FALSE))</f>
        <v/>
      </c>
      <c r="V48" s="49" t="str">
        <f>IF('Master List'!Z48="", "", 'Master List'!Z48)</f>
        <v/>
      </c>
      <c r="W48" s="49" t="str">
        <f>IF('Master List'!AA48="", "", 'Master List'!AA48)</f>
        <v/>
      </c>
    </row>
    <row r="49" spans="1:23" ht="29.25" customHeight="1" x14ac:dyDescent="0.25">
      <c r="A49" s="47" t="str">
        <f>'Master List'!A49</f>
        <v>FP</v>
      </c>
      <c r="B49" s="47" t="str">
        <f>'Master List'!B49</f>
        <v>F2/7A4/016c</v>
      </c>
      <c r="C49" s="47" t="str">
        <f>'Master List'!C49</f>
        <v>WAL/F2/016c</v>
      </c>
      <c r="D49" s="48">
        <v>1</v>
      </c>
      <c r="E49" s="52" t="str">
        <f t="shared" si="0"/>
        <v>Cardio-thoracic Surgery, Haematology, General Psychiatry</v>
      </c>
      <c r="F49" s="49" t="str">
        <f>'Master List'!F49</f>
        <v>Cardiff &amp; Vale University Health Board</v>
      </c>
      <c r="G49" s="49" t="str">
        <f>'Master List'!D49</f>
        <v>Mr Tom Combellack</v>
      </c>
      <c r="H49" s="47" t="str">
        <f>'Master List'!G49</f>
        <v xml:space="preserve">University Hospital Llandough </v>
      </c>
      <c r="I49" s="47" t="str">
        <f>VLOOKUP(H49, 'CWM &amp; Location'!B:D, 3, FALSE)</f>
        <v>Penarth</v>
      </c>
      <c r="J49" s="47" t="str">
        <f>IF('Master List'!I49="", 'Master List'!H49, CONCATENATE('Master List'!H49, " / ", 'Master List'!I49))</f>
        <v>Cardio-thoracic Surgery</v>
      </c>
      <c r="K49" s="47" t="str">
        <f>'Master List'!J49</f>
        <v>Mr Tom Combellack</v>
      </c>
      <c r="L49" s="47" t="str">
        <f>'Master List'!M49</f>
        <v>University Hospital of Wales</v>
      </c>
      <c r="M49" s="47" t="str">
        <f>VLOOKUP(L49, 'CWM &amp; Location'!B:D, 3, FALSE)</f>
        <v>Cardiff</v>
      </c>
      <c r="N49" s="47" t="str">
        <f>IF('Master List'!O49="", 'Master List'!N49, CONCATENATE('Master List'!N49, " / ", 'Master List'!O49))</f>
        <v>Haematology</v>
      </c>
      <c r="O49" s="47" t="str">
        <f>'Master List'!P49</f>
        <v>Dr Jonathan Kell</v>
      </c>
      <c r="P49" s="47" t="str">
        <f>'Master List'!S49</f>
        <v xml:space="preserve">University Hospital Llandough </v>
      </c>
      <c r="Q49" s="47" t="str">
        <f>VLOOKUP(P49, 'CWM &amp; Location'!B:D, 3, FALSE)</f>
        <v>Penarth</v>
      </c>
      <c r="R49" s="47" t="str">
        <f>IF('Master List'!U49="", 'Master List'!T49, CONCATENATE('Master List'!T49, " / ", 'Master List'!U49))</f>
        <v>General Psychiatry</v>
      </c>
      <c r="S49" s="47" t="str">
        <f>'Master List'!V49</f>
        <v>Dr Deepali Mahajan</v>
      </c>
      <c r="T49" s="49" t="str">
        <f>IF('Master List'!Y49="", "", 'Master List'!Y49)</f>
        <v/>
      </c>
      <c r="U49" s="49" t="str">
        <f>IF(T49="", "", VLOOKUP(T49, 'CWM &amp; Location'!B:D, 3, FALSE))</f>
        <v/>
      </c>
      <c r="V49" s="49" t="str">
        <f>IF('Master List'!Z49="", "", 'Master List'!Z49)</f>
        <v/>
      </c>
      <c r="W49" s="49" t="str">
        <f>IF('Master List'!AA49="", "", 'Master List'!AA49)</f>
        <v/>
      </c>
    </row>
    <row r="50" spans="1:23" ht="29.25" customHeight="1" x14ac:dyDescent="0.25">
      <c r="A50" s="47" t="str">
        <f>'Master List'!A50</f>
        <v>FP</v>
      </c>
      <c r="B50" s="47" t="str">
        <f>'Master List'!B50</f>
        <v>F2/7A4/017a</v>
      </c>
      <c r="C50" s="47" t="str">
        <f>'Master List'!C50</f>
        <v>WAL/F2/017a</v>
      </c>
      <c r="D50" s="48">
        <v>1</v>
      </c>
      <c r="E50" s="52" t="str">
        <f t="shared" si="0"/>
        <v>Dermatology, General Surgery / Colorectal Surgery, Cardiology</v>
      </c>
      <c r="F50" s="49" t="str">
        <f>'Master List'!F50</f>
        <v>Cardiff &amp; Vale University Health Board</v>
      </c>
      <c r="G50" s="49" t="str">
        <f>'Master List'!D50</f>
        <v>Dr Ruwani Katugampola</v>
      </c>
      <c r="H50" s="47" t="str">
        <f>'Master List'!G50</f>
        <v>University Hospital of Wales</v>
      </c>
      <c r="I50" s="47" t="str">
        <f>VLOOKUP(H50, 'CWM &amp; Location'!B:D, 3, FALSE)</f>
        <v>Cardiff</v>
      </c>
      <c r="J50" s="47" t="str">
        <f>IF('Master List'!I50="", 'Master List'!H50, CONCATENATE('Master List'!H50, " / ", 'Master List'!I50))</f>
        <v>Dermatology</v>
      </c>
      <c r="K50" s="47" t="str">
        <f>'Master List'!J50</f>
        <v>Dr Ruwani Katugampola</v>
      </c>
      <c r="L50" s="47" t="str">
        <f>'Master List'!M50</f>
        <v>University Hospital of Wales</v>
      </c>
      <c r="M50" s="47" t="str">
        <f>VLOOKUP(L50, 'CWM &amp; Location'!B:D, 3, FALSE)</f>
        <v>Cardiff</v>
      </c>
      <c r="N50" s="47" t="str">
        <f>IF('Master List'!O50="", 'Master List'!N50, CONCATENATE('Master List'!N50, " / ", 'Master List'!O50))</f>
        <v>General Surgery / Colorectal Surgery</v>
      </c>
      <c r="O50" s="47" t="str">
        <f>'Master List'!P50</f>
        <v>Mr James Horwood</v>
      </c>
      <c r="P50" s="47" t="str">
        <f>'Master List'!S50</f>
        <v>University Hospital of Wales</v>
      </c>
      <c r="Q50" s="47" t="str">
        <f>VLOOKUP(P50, 'CWM &amp; Location'!B:D, 3, FALSE)</f>
        <v>Cardiff</v>
      </c>
      <c r="R50" s="47" t="str">
        <f>IF('Master List'!U50="", 'Master List'!T50, CONCATENATE('Master List'!T50, " / ", 'Master List'!U50))</f>
        <v>Cardiology</v>
      </c>
      <c r="S50" s="47" t="str">
        <f>'Master List'!V50</f>
        <v>Dr Nav Masani</v>
      </c>
      <c r="T50" s="49" t="str">
        <f>IF('Master List'!Y50="", "", 'Master List'!Y50)</f>
        <v/>
      </c>
      <c r="U50" s="49" t="str">
        <f>IF(T50="", "", VLOOKUP(T50, 'CWM &amp; Location'!B:D, 3, FALSE))</f>
        <v/>
      </c>
      <c r="V50" s="49" t="str">
        <f>IF('Master List'!Z50="", "", 'Master List'!Z50)</f>
        <v/>
      </c>
      <c r="W50" s="49" t="str">
        <f>IF('Master List'!AA50="", "", 'Master List'!AA50)</f>
        <v/>
      </c>
    </row>
    <row r="51" spans="1:23" ht="29.25" customHeight="1" x14ac:dyDescent="0.25">
      <c r="A51" s="47" t="str">
        <f>'Master List'!A51</f>
        <v>FP</v>
      </c>
      <c r="B51" s="47" t="str">
        <f>'Master List'!B51</f>
        <v>F2/7A4/017b</v>
      </c>
      <c r="C51" s="47" t="str">
        <f>'Master List'!C51</f>
        <v>WAL/F2/017b</v>
      </c>
      <c r="D51" s="48">
        <v>1</v>
      </c>
      <c r="E51" s="52" t="str">
        <f t="shared" si="0"/>
        <v>Cardiology, Dermatology, General Surgery / Colorectal Surgery</v>
      </c>
      <c r="F51" s="49" t="str">
        <f>'Master List'!F51</f>
        <v>Cardiff &amp; Vale University Health Board</v>
      </c>
      <c r="G51" s="49" t="str">
        <f>'Master List'!D51</f>
        <v>Dr Nav Masani</v>
      </c>
      <c r="H51" s="47" t="str">
        <f>'Master List'!G51</f>
        <v>University Hospital of Wales</v>
      </c>
      <c r="I51" s="47" t="str">
        <f>VLOOKUP(H51, 'CWM &amp; Location'!B:D, 3, FALSE)</f>
        <v>Cardiff</v>
      </c>
      <c r="J51" s="47" t="str">
        <f>IF('Master List'!I51="", 'Master List'!H51, CONCATENATE('Master List'!H51, " / ", 'Master List'!I51))</f>
        <v>Cardiology</v>
      </c>
      <c r="K51" s="47" t="str">
        <f>'Master List'!J51</f>
        <v>Dr Nav Masani</v>
      </c>
      <c r="L51" s="47" t="str">
        <f>'Master List'!M51</f>
        <v>University Hospital of Wales</v>
      </c>
      <c r="M51" s="47" t="str">
        <f>VLOOKUP(L51, 'CWM &amp; Location'!B:D, 3, FALSE)</f>
        <v>Cardiff</v>
      </c>
      <c r="N51" s="47" t="str">
        <f>IF('Master List'!O51="", 'Master List'!N51, CONCATENATE('Master List'!N51, " / ", 'Master List'!O51))</f>
        <v>Dermatology</v>
      </c>
      <c r="O51" s="47" t="str">
        <f>'Master List'!P51</f>
        <v>Dr Ruwani Katugampola</v>
      </c>
      <c r="P51" s="47" t="str">
        <f>'Master List'!S51</f>
        <v>University Hospital of Wales</v>
      </c>
      <c r="Q51" s="47" t="str">
        <f>VLOOKUP(P51, 'CWM &amp; Location'!B:D, 3, FALSE)</f>
        <v>Cardiff</v>
      </c>
      <c r="R51" s="47" t="str">
        <f>IF('Master List'!U51="", 'Master List'!T51, CONCATENATE('Master List'!T51, " / ", 'Master List'!U51))</f>
        <v>General Surgery / Colorectal Surgery</v>
      </c>
      <c r="S51" s="47" t="str">
        <f>'Master List'!V51</f>
        <v>Mr James Horwood</v>
      </c>
      <c r="T51" s="49" t="str">
        <f>IF('Master List'!Y51="", "", 'Master List'!Y51)</f>
        <v/>
      </c>
      <c r="U51" s="49" t="str">
        <f>IF(T51="", "", VLOOKUP(T51, 'CWM &amp; Location'!B:D, 3, FALSE))</f>
        <v/>
      </c>
      <c r="V51" s="49" t="str">
        <f>IF('Master List'!Z51="", "", 'Master List'!Z51)</f>
        <v/>
      </c>
      <c r="W51" s="49" t="str">
        <f>IF('Master List'!AA51="", "", 'Master List'!AA51)</f>
        <v/>
      </c>
    </row>
    <row r="52" spans="1:23" ht="29.25" customHeight="1" x14ac:dyDescent="0.25">
      <c r="A52" s="47" t="str">
        <f>'Master List'!A52</f>
        <v>FP</v>
      </c>
      <c r="B52" s="47" t="str">
        <f>'Master List'!B52</f>
        <v>F2/7A4/017c</v>
      </c>
      <c r="C52" s="47" t="str">
        <f>'Master List'!C52</f>
        <v>WAL/F2/017c</v>
      </c>
      <c r="D52" s="48">
        <v>1</v>
      </c>
      <c r="E52" s="52" t="str">
        <f t="shared" si="0"/>
        <v>General Surgery / Colorectal Surgery, Cardiology, Dermatology</v>
      </c>
      <c r="F52" s="49" t="str">
        <f>'Master List'!F52</f>
        <v>Cardiff &amp; Vale University Health Board</v>
      </c>
      <c r="G52" s="49" t="str">
        <f>'Master List'!D52</f>
        <v>Mr James Horwood</v>
      </c>
      <c r="H52" s="47" t="str">
        <f>'Master List'!G52</f>
        <v>University Hospital of Wales</v>
      </c>
      <c r="I52" s="47" t="str">
        <f>VLOOKUP(H52, 'CWM &amp; Location'!B:D, 3, FALSE)</f>
        <v>Cardiff</v>
      </c>
      <c r="J52" s="47" t="str">
        <f>IF('Master List'!I52="", 'Master List'!H52, CONCATENATE('Master List'!H52, " / ", 'Master List'!I52))</f>
        <v>General Surgery / Colorectal Surgery</v>
      </c>
      <c r="K52" s="47" t="str">
        <f>'Master List'!J52</f>
        <v>Mr James Horwood</v>
      </c>
      <c r="L52" s="47" t="str">
        <f>'Master List'!M52</f>
        <v>University Hospital of Wales</v>
      </c>
      <c r="M52" s="47" t="str">
        <f>VLOOKUP(L52, 'CWM &amp; Location'!B:D, 3, FALSE)</f>
        <v>Cardiff</v>
      </c>
      <c r="N52" s="47" t="str">
        <f>IF('Master List'!O52="", 'Master List'!N52, CONCATENATE('Master List'!N52, " / ", 'Master List'!O52))</f>
        <v>Cardiology</v>
      </c>
      <c r="O52" s="47" t="str">
        <f>'Master List'!P52</f>
        <v>Dr Nav Masani</v>
      </c>
      <c r="P52" s="47" t="str">
        <f>'Master List'!S52</f>
        <v>University Hospital of Wales</v>
      </c>
      <c r="Q52" s="47" t="str">
        <f>VLOOKUP(P52, 'CWM &amp; Location'!B:D, 3, FALSE)</f>
        <v>Cardiff</v>
      </c>
      <c r="R52" s="47" t="str">
        <f>IF('Master List'!U52="", 'Master List'!T52, CONCATENATE('Master List'!T52, " / ", 'Master List'!U52))</f>
        <v>Dermatology</v>
      </c>
      <c r="S52" s="47" t="str">
        <f>'Master List'!V52</f>
        <v>Dr Ruwani Katugampola</v>
      </c>
      <c r="T52" s="49" t="str">
        <f>IF('Master List'!Y52="", "", 'Master List'!Y52)</f>
        <v/>
      </c>
      <c r="U52" s="49" t="str">
        <f>IF(T52="", "", VLOOKUP(T52, 'CWM &amp; Location'!B:D, 3, FALSE))</f>
        <v/>
      </c>
      <c r="V52" s="49" t="str">
        <f>IF('Master List'!Z52="", "", 'Master List'!Z52)</f>
        <v/>
      </c>
      <c r="W52" s="49" t="str">
        <f>IF('Master List'!AA52="", "", 'Master List'!AA52)</f>
        <v/>
      </c>
    </row>
    <row r="53" spans="1:23" ht="29.25" customHeight="1" x14ac:dyDescent="0.25">
      <c r="A53" s="47" t="str">
        <f>'Master List'!A53</f>
        <v>FP</v>
      </c>
      <c r="B53" s="47" t="str">
        <f>'Master List'!B53</f>
        <v>F2/7A4/018a</v>
      </c>
      <c r="C53" s="47" t="str">
        <f>'Master List'!C53</f>
        <v>WAL/F2/018a</v>
      </c>
      <c r="D53" s="48">
        <v>1</v>
      </c>
      <c r="E53" s="52" t="str">
        <f t="shared" si="0"/>
        <v>General Surgery / Vascular Surgery, Urology, Acute Internal Medicine</v>
      </c>
      <c r="F53" s="49" t="str">
        <f>'Master List'!F53</f>
        <v>Cardiff &amp; Vale University Health Board</v>
      </c>
      <c r="G53" s="49" t="str">
        <f>'Master List'!D53</f>
        <v>Mr Huw Davies</v>
      </c>
      <c r="H53" s="47" t="str">
        <f>'Master List'!G53</f>
        <v xml:space="preserve">University Hospital Llandough </v>
      </c>
      <c r="I53" s="47" t="str">
        <f>VLOOKUP(H53, 'CWM &amp; Location'!B:D, 3, FALSE)</f>
        <v>Penarth</v>
      </c>
      <c r="J53" s="47" t="str">
        <f>IF('Master List'!I53="", 'Master List'!H53, CONCATENATE('Master List'!H53, " / ", 'Master List'!I53))</f>
        <v>General Surgery / Vascular Surgery</v>
      </c>
      <c r="K53" s="47" t="str">
        <f>'Master List'!J53</f>
        <v>Mr Huw Davies</v>
      </c>
      <c r="L53" s="47" t="str">
        <f>'Master List'!M53</f>
        <v>University Hospital of Wales</v>
      </c>
      <c r="M53" s="47" t="str">
        <f>VLOOKUP(L53, 'CWM &amp; Location'!B:D, 3, FALSE)</f>
        <v>Cardiff</v>
      </c>
      <c r="N53" s="47" t="str">
        <f>IF('Master List'!O53="", 'Master List'!N53, CONCATENATE('Master List'!N53, " / ", 'Master List'!O53))</f>
        <v>Urology</v>
      </c>
      <c r="O53" s="47" t="str">
        <f>'Master List'!P53</f>
        <v>Mr Shibendra Datta</v>
      </c>
      <c r="P53" s="47" t="str">
        <f>'Master List'!S53</f>
        <v>University Hospital of Wales</v>
      </c>
      <c r="Q53" s="47" t="str">
        <f>VLOOKUP(P53, 'CWM &amp; Location'!B:D, 3, FALSE)</f>
        <v>Cardiff</v>
      </c>
      <c r="R53" s="47" t="str">
        <f>IF('Master List'!U53="", 'Master List'!T53, CONCATENATE('Master List'!T53, " / ", 'Master List'!U53))</f>
        <v>Acute Internal Medicine</v>
      </c>
      <c r="S53" s="47" t="str">
        <f>'Master List'!V53</f>
        <v>Dr Anna de Lloyd</v>
      </c>
      <c r="T53" s="49" t="str">
        <f>IF('Master List'!Y53="", "", 'Master List'!Y53)</f>
        <v/>
      </c>
      <c r="U53" s="49" t="str">
        <f>IF(T53="", "", VLOOKUP(T53, 'CWM &amp; Location'!B:D, 3, FALSE))</f>
        <v/>
      </c>
      <c r="V53" s="49" t="str">
        <f>IF('Master List'!Z53="", "", 'Master List'!Z53)</f>
        <v/>
      </c>
      <c r="W53" s="49" t="str">
        <f>IF('Master List'!AA53="", "", 'Master List'!AA53)</f>
        <v/>
      </c>
    </row>
    <row r="54" spans="1:23" ht="29.25" customHeight="1" x14ac:dyDescent="0.25">
      <c r="A54" s="47" t="str">
        <f>'Master List'!A54</f>
        <v>FP</v>
      </c>
      <c r="B54" s="47" t="str">
        <f>'Master List'!B54</f>
        <v>F2/7A4/018b</v>
      </c>
      <c r="C54" s="47" t="str">
        <f>'Master List'!C54</f>
        <v>WAL/F2/018b</v>
      </c>
      <c r="D54" s="48">
        <v>1</v>
      </c>
      <c r="E54" s="52" t="str">
        <f t="shared" si="0"/>
        <v>Acute Internal Medicine, General Surgery / Vascular Surgery, Urology</v>
      </c>
      <c r="F54" s="49" t="str">
        <f>'Master List'!F54</f>
        <v>Cardiff &amp; Vale University Health Board</v>
      </c>
      <c r="G54" s="49" t="str">
        <f>'Master List'!D54</f>
        <v>Dr Anna de Lloyd</v>
      </c>
      <c r="H54" s="47" t="str">
        <f>'Master List'!G54</f>
        <v>University Hospital of Wales</v>
      </c>
      <c r="I54" s="47" t="str">
        <f>VLOOKUP(H54, 'CWM &amp; Location'!B:D, 3, FALSE)</f>
        <v>Cardiff</v>
      </c>
      <c r="J54" s="47" t="str">
        <f>IF('Master List'!I54="", 'Master List'!H54, CONCATENATE('Master List'!H54, " / ", 'Master List'!I54))</f>
        <v>Acute Internal Medicine</v>
      </c>
      <c r="K54" s="47" t="str">
        <f>'Master List'!J54</f>
        <v>Dr Anna de Lloyd</v>
      </c>
      <c r="L54" s="47" t="str">
        <f>'Master List'!M54</f>
        <v xml:space="preserve">University Hospital Llandough </v>
      </c>
      <c r="M54" s="47" t="str">
        <f>VLOOKUP(L54, 'CWM &amp; Location'!B:D, 3, FALSE)</f>
        <v>Penarth</v>
      </c>
      <c r="N54" s="47" t="str">
        <f>IF('Master List'!O54="", 'Master List'!N54, CONCATENATE('Master List'!N54, " / ", 'Master List'!O54))</f>
        <v>General Surgery / Vascular Surgery</v>
      </c>
      <c r="O54" s="47" t="str">
        <f>'Master List'!P54</f>
        <v>Mr Huw Davies</v>
      </c>
      <c r="P54" s="47" t="str">
        <f>'Master List'!S54</f>
        <v>University Hospital of Wales</v>
      </c>
      <c r="Q54" s="47" t="str">
        <f>VLOOKUP(P54, 'CWM &amp; Location'!B:D, 3, FALSE)</f>
        <v>Cardiff</v>
      </c>
      <c r="R54" s="47" t="str">
        <f>IF('Master List'!U54="", 'Master List'!T54, CONCATENATE('Master List'!T54, " / ", 'Master List'!U54))</f>
        <v>Urology</v>
      </c>
      <c r="S54" s="47" t="str">
        <f>'Master List'!V54</f>
        <v>Mr Shibendra Datta</v>
      </c>
      <c r="T54" s="49" t="str">
        <f>IF('Master List'!Y54="", "", 'Master List'!Y54)</f>
        <v/>
      </c>
      <c r="U54" s="49" t="str">
        <f>IF(T54="", "", VLOOKUP(T54, 'CWM &amp; Location'!B:D, 3, FALSE))</f>
        <v/>
      </c>
      <c r="V54" s="49" t="str">
        <f>IF('Master List'!Z54="", "", 'Master List'!Z54)</f>
        <v/>
      </c>
      <c r="W54" s="49" t="str">
        <f>IF('Master List'!AA54="", "", 'Master List'!AA54)</f>
        <v/>
      </c>
    </row>
    <row r="55" spans="1:23" ht="29.25" customHeight="1" x14ac:dyDescent="0.25">
      <c r="A55" s="47" t="str">
        <f>'Master List'!A55</f>
        <v>FP</v>
      </c>
      <c r="B55" s="47" t="str">
        <f>'Master List'!B55</f>
        <v>F2/7A4/018c</v>
      </c>
      <c r="C55" s="47" t="str">
        <f>'Master List'!C55</f>
        <v>WAL/F2/018c</v>
      </c>
      <c r="D55" s="48">
        <v>1</v>
      </c>
      <c r="E55" s="52" t="str">
        <f t="shared" si="0"/>
        <v>Urology, Acute Internal Medicine, General Surgery / Vascular Surgery</v>
      </c>
      <c r="F55" s="49" t="str">
        <f>'Master List'!F55</f>
        <v>Cardiff &amp; Vale University Health Board</v>
      </c>
      <c r="G55" s="49" t="str">
        <f>'Master List'!D55</f>
        <v>Mr Shibendra Datta</v>
      </c>
      <c r="H55" s="47" t="str">
        <f>'Master List'!G55</f>
        <v>University Hospital of Wales</v>
      </c>
      <c r="I55" s="47" t="str">
        <f>VLOOKUP(H55, 'CWM &amp; Location'!B:D, 3, FALSE)</f>
        <v>Cardiff</v>
      </c>
      <c r="J55" s="47" t="str">
        <f>IF('Master List'!I55="", 'Master List'!H55, CONCATENATE('Master List'!H55, " / ", 'Master List'!I55))</f>
        <v>Urology</v>
      </c>
      <c r="K55" s="47" t="str">
        <f>'Master List'!J55</f>
        <v>Mr Shibendra Datta</v>
      </c>
      <c r="L55" s="47" t="str">
        <f>'Master List'!M55</f>
        <v>University Hospital of Wales</v>
      </c>
      <c r="M55" s="47" t="str">
        <f>VLOOKUP(L55, 'CWM &amp; Location'!B:D, 3, FALSE)</f>
        <v>Cardiff</v>
      </c>
      <c r="N55" s="47" t="str">
        <f>IF('Master List'!O55="", 'Master List'!N55, CONCATENATE('Master List'!N55, " / ", 'Master List'!O55))</f>
        <v>Acute Internal Medicine</v>
      </c>
      <c r="O55" s="47" t="str">
        <f>'Master List'!P55</f>
        <v>Dr Anna de Lloyd</v>
      </c>
      <c r="P55" s="47" t="str">
        <f>'Master List'!S55</f>
        <v xml:space="preserve">University Hospital Llandough </v>
      </c>
      <c r="Q55" s="47" t="str">
        <f>VLOOKUP(P55, 'CWM &amp; Location'!B:D, 3, FALSE)</f>
        <v>Penarth</v>
      </c>
      <c r="R55" s="47" t="str">
        <f>IF('Master List'!U55="", 'Master List'!T55, CONCATENATE('Master List'!T55, " / ", 'Master List'!U55))</f>
        <v>General Surgery / Vascular Surgery</v>
      </c>
      <c r="S55" s="47" t="str">
        <f>'Master List'!V55</f>
        <v>Mr Huw Davies</v>
      </c>
      <c r="T55" s="49" t="str">
        <f>IF('Master List'!Y55="", "", 'Master List'!Y55)</f>
        <v/>
      </c>
      <c r="U55" s="49" t="str">
        <f>IF(T55="", "", VLOOKUP(T55, 'CWM &amp; Location'!B:D, 3, FALSE))</f>
        <v/>
      </c>
      <c r="V55" s="49" t="str">
        <f>IF('Master List'!Z55="", "", 'Master List'!Z55)</f>
        <v/>
      </c>
      <c r="W55" s="49" t="str">
        <f>IF('Master List'!AA55="", "", 'Master List'!AA55)</f>
        <v/>
      </c>
    </row>
    <row r="56" spans="1:23" ht="29.25" customHeight="1" x14ac:dyDescent="0.25">
      <c r="A56" s="47" t="str">
        <f>'Master List'!A56</f>
        <v>FP</v>
      </c>
      <c r="B56" s="47" t="str">
        <f>'Master List'!B56</f>
        <v>F2/7A4/019a</v>
      </c>
      <c r="C56" s="47" t="str">
        <f>'Master List'!C56</f>
        <v>WAL/F2/019a</v>
      </c>
      <c r="D56" s="48">
        <v>1</v>
      </c>
      <c r="E56" s="52" t="str">
        <f t="shared" si="0"/>
        <v>Trauma and Orthopaedic Surgery, Renal Medicine, General Surgery / Colorectal Surgery</v>
      </c>
      <c r="F56" s="49" t="str">
        <f>'Master List'!F56</f>
        <v>Cardiff &amp; Vale University Health Board</v>
      </c>
      <c r="G56" s="49" t="str">
        <f>'Master List'!D56</f>
        <v>Miss Tamsin Wilkinson</v>
      </c>
      <c r="H56" s="47" t="str">
        <f>'Master List'!G56</f>
        <v xml:space="preserve">University Hospital Llandough </v>
      </c>
      <c r="I56" s="47" t="str">
        <f>VLOOKUP(H56, 'CWM &amp; Location'!B:D, 3, FALSE)</f>
        <v>Penarth</v>
      </c>
      <c r="J56" s="47" t="str">
        <f>IF('Master List'!I56="", 'Master List'!H56, CONCATENATE('Master List'!H56, " / ", 'Master List'!I56))</f>
        <v>Trauma and Orthopaedic Surgery</v>
      </c>
      <c r="K56" s="47" t="str">
        <f>'Master List'!J56</f>
        <v>Miss Tamsin Wilkinson</v>
      </c>
      <c r="L56" s="47" t="str">
        <f>'Master List'!M56</f>
        <v>University Hospital of Wales</v>
      </c>
      <c r="M56" s="47" t="str">
        <f>VLOOKUP(L56, 'CWM &amp; Location'!B:D, 3, FALSE)</f>
        <v>Cardiff</v>
      </c>
      <c r="N56" s="47" t="str">
        <f>IF('Master List'!O56="", 'Master List'!N56, CONCATENATE('Master List'!N56, " / ", 'Master List'!O56))</f>
        <v>Renal Medicine</v>
      </c>
      <c r="O56" s="47" t="str">
        <f>'Master List'!P56</f>
        <v>Dr Mat Davies</v>
      </c>
      <c r="P56" s="47" t="str">
        <f>'Master List'!S56</f>
        <v>University Hospital of Wales</v>
      </c>
      <c r="Q56" s="47" t="str">
        <f>VLOOKUP(P56, 'CWM &amp; Location'!B:D, 3, FALSE)</f>
        <v>Cardiff</v>
      </c>
      <c r="R56" s="47" t="str">
        <f>IF('Master List'!U56="", 'Master List'!T56, CONCATENATE('Master List'!T56, " / ", 'Master List'!U56))</f>
        <v>General Surgery / Colorectal Surgery</v>
      </c>
      <c r="S56" s="47" t="str">
        <f>'Master List'!V56</f>
        <v>Mr Michael Davies</v>
      </c>
      <c r="T56" s="49" t="str">
        <f>IF('Master List'!Y56="", "", 'Master List'!Y56)</f>
        <v/>
      </c>
      <c r="U56" s="49" t="str">
        <f>IF(T56="", "", VLOOKUP(T56, 'CWM &amp; Location'!B:D, 3, FALSE))</f>
        <v/>
      </c>
      <c r="V56" s="49" t="str">
        <f>IF('Master List'!Z56="", "", 'Master List'!Z56)</f>
        <v/>
      </c>
      <c r="W56" s="49" t="str">
        <f>IF('Master List'!AA56="", "", 'Master List'!AA56)</f>
        <v/>
      </c>
    </row>
    <row r="57" spans="1:23" ht="29.25" customHeight="1" x14ac:dyDescent="0.25">
      <c r="A57" s="47" t="str">
        <f>'Master List'!A57</f>
        <v>FP</v>
      </c>
      <c r="B57" s="47" t="str">
        <f>'Master List'!B57</f>
        <v>F2/7A4/019b</v>
      </c>
      <c r="C57" s="47" t="str">
        <f>'Master List'!C57</f>
        <v>WAL/F2/019b</v>
      </c>
      <c r="D57" s="48">
        <v>1</v>
      </c>
      <c r="E57" s="52" t="str">
        <f t="shared" si="0"/>
        <v>General Surgery / Colorectal Surgery, Trauma and Orthopaedic Surgery, Renal Medicine</v>
      </c>
      <c r="F57" s="49" t="str">
        <f>'Master List'!F57</f>
        <v>Cardiff &amp; Vale University Health Board</v>
      </c>
      <c r="G57" s="49" t="str">
        <f>'Master List'!D57</f>
        <v>Mr Michael Davies</v>
      </c>
      <c r="H57" s="47" t="str">
        <f>'Master List'!G57</f>
        <v>University Hospital of Wales</v>
      </c>
      <c r="I57" s="47" t="str">
        <f>VLOOKUP(H57, 'CWM &amp; Location'!B:D, 3, FALSE)</f>
        <v>Cardiff</v>
      </c>
      <c r="J57" s="47" t="str">
        <f>IF('Master List'!I57="", 'Master List'!H57, CONCATENATE('Master List'!H57, " / ", 'Master List'!I57))</f>
        <v>General Surgery / Colorectal Surgery</v>
      </c>
      <c r="K57" s="47" t="str">
        <f>'Master List'!J57</f>
        <v>Mr Michael Davies</v>
      </c>
      <c r="L57" s="47" t="str">
        <f>'Master List'!M57</f>
        <v xml:space="preserve">University Hospital Llandough </v>
      </c>
      <c r="M57" s="47" t="str">
        <f>VLOOKUP(L57, 'CWM &amp; Location'!B:D, 3, FALSE)</f>
        <v>Penarth</v>
      </c>
      <c r="N57" s="47" t="str">
        <f>IF('Master List'!O57="", 'Master List'!N57, CONCATENATE('Master List'!N57, " / ", 'Master List'!O57))</f>
        <v>Trauma and Orthopaedic Surgery</v>
      </c>
      <c r="O57" s="47" t="str">
        <f>'Master List'!P57</f>
        <v>Miss Tamsin Wilkinson</v>
      </c>
      <c r="P57" s="47" t="str">
        <f>'Master List'!S57</f>
        <v>University Hospital of Wales</v>
      </c>
      <c r="Q57" s="47" t="str">
        <f>VLOOKUP(P57, 'CWM &amp; Location'!B:D, 3, FALSE)</f>
        <v>Cardiff</v>
      </c>
      <c r="R57" s="47" t="str">
        <f>IF('Master List'!U57="", 'Master List'!T57, CONCATENATE('Master List'!T57, " / ", 'Master List'!U57))</f>
        <v>Renal Medicine</v>
      </c>
      <c r="S57" s="47" t="str">
        <f>'Master List'!V57</f>
        <v>Dr Mat Davies</v>
      </c>
      <c r="T57" s="49" t="str">
        <f>IF('Master List'!Y57="", "", 'Master List'!Y57)</f>
        <v/>
      </c>
      <c r="U57" s="49" t="str">
        <f>IF(T57="", "", VLOOKUP(T57, 'CWM &amp; Location'!B:D, 3, FALSE))</f>
        <v/>
      </c>
      <c r="V57" s="49" t="str">
        <f>IF('Master List'!Z57="", "", 'Master List'!Z57)</f>
        <v/>
      </c>
      <c r="W57" s="49" t="str">
        <f>IF('Master List'!AA57="", "", 'Master List'!AA57)</f>
        <v/>
      </c>
    </row>
    <row r="58" spans="1:23" ht="29.25" customHeight="1" x14ac:dyDescent="0.25">
      <c r="A58" s="47" t="str">
        <f>'Master List'!A58</f>
        <v>FP</v>
      </c>
      <c r="B58" s="47" t="str">
        <f>'Master List'!B58</f>
        <v>F2/7A4/019c</v>
      </c>
      <c r="C58" s="47" t="str">
        <f>'Master List'!C58</f>
        <v>WAL/F2/019c</v>
      </c>
      <c r="D58" s="48">
        <v>1</v>
      </c>
      <c r="E58" s="52" t="str">
        <f t="shared" si="0"/>
        <v>Renal Medicine, General Surgery / Colorectal Surgery, Trauma and Orthopaedic Surgery</v>
      </c>
      <c r="F58" s="49" t="str">
        <f>'Master List'!F58</f>
        <v>Cardiff &amp; Vale University Health Board</v>
      </c>
      <c r="G58" s="49" t="str">
        <f>'Master List'!D58</f>
        <v>Dr Mat Davies</v>
      </c>
      <c r="H58" s="47" t="str">
        <f>'Master List'!G58</f>
        <v>University Hospital of Wales</v>
      </c>
      <c r="I58" s="47" t="str">
        <f>VLOOKUP(H58, 'CWM &amp; Location'!B:D, 3, FALSE)</f>
        <v>Cardiff</v>
      </c>
      <c r="J58" s="47" t="str">
        <f>IF('Master List'!I58="", 'Master List'!H58, CONCATENATE('Master List'!H58, " / ", 'Master List'!I58))</f>
        <v>Renal Medicine</v>
      </c>
      <c r="K58" s="47" t="str">
        <f>'Master List'!J58</f>
        <v>Dr Mat Davies</v>
      </c>
      <c r="L58" s="47" t="str">
        <f>'Master List'!M58</f>
        <v>University Hospital of Wales</v>
      </c>
      <c r="M58" s="47" t="str">
        <f>VLOOKUP(L58, 'CWM &amp; Location'!B:D, 3, FALSE)</f>
        <v>Cardiff</v>
      </c>
      <c r="N58" s="47" t="str">
        <f>IF('Master List'!O58="", 'Master List'!N58, CONCATENATE('Master List'!N58, " / ", 'Master List'!O58))</f>
        <v>General Surgery / Colorectal Surgery</v>
      </c>
      <c r="O58" s="47" t="str">
        <f>'Master List'!P58</f>
        <v>Mr Michael Davies</v>
      </c>
      <c r="P58" s="47" t="str">
        <f>'Master List'!S58</f>
        <v xml:space="preserve">University Hospital Llandough </v>
      </c>
      <c r="Q58" s="47" t="str">
        <f>VLOOKUP(P58, 'CWM &amp; Location'!B:D, 3, FALSE)</f>
        <v>Penarth</v>
      </c>
      <c r="R58" s="47" t="str">
        <f>IF('Master List'!U58="", 'Master List'!T58, CONCATENATE('Master List'!T58, " / ", 'Master List'!U58))</f>
        <v>Trauma and Orthopaedic Surgery</v>
      </c>
      <c r="S58" s="47" t="str">
        <f>'Master List'!V58</f>
        <v>Miss Tamsin Wilkinson</v>
      </c>
      <c r="T58" s="49" t="str">
        <f>IF('Master List'!Y58="", "", 'Master List'!Y58)</f>
        <v/>
      </c>
      <c r="U58" s="49" t="str">
        <f>IF(T58="", "", VLOOKUP(T58, 'CWM &amp; Location'!B:D, 3, FALSE))</f>
        <v/>
      </c>
      <c r="V58" s="49" t="str">
        <f>IF('Master List'!Z58="", "", 'Master List'!Z58)</f>
        <v/>
      </c>
      <c r="W58" s="49" t="str">
        <f>IF('Master List'!AA58="", "", 'Master List'!AA58)</f>
        <v/>
      </c>
    </row>
    <row r="59" spans="1:23" ht="29.25" customHeight="1" x14ac:dyDescent="0.25">
      <c r="A59" s="47" t="str">
        <f>'Master List'!A59</f>
        <v>FP</v>
      </c>
      <c r="B59" s="47" t="str">
        <f>'Master List'!B59</f>
        <v>F2/7A4/020a</v>
      </c>
      <c r="C59" s="47" t="str">
        <f>'Master List'!C59</f>
        <v>WAL/F2/020a</v>
      </c>
      <c r="D59" s="48">
        <v>1</v>
      </c>
      <c r="E59" s="52" t="str">
        <f t="shared" si="0"/>
        <v>Trauma and Orthopaedic Surgery, Paediatrics, General Surgery / Breast Surgery</v>
      </c>
      <c r="F59" s="49" t="str">
        <f>'Master List'!F59</f>
        <v>Cardiff &amp; Vale University Health Board</v>
      </c>
      <c r="G59" s="49" t="str">
        <f>'Master List'!D59</f>
        <v>Mr Timothy Matthews</v>
      </c>
      <c r="H59" s="47" t="str">
        <f>'Master List'!G59</f>
        <v xml:space="preserve">University Hospital Llandough </v>
      </c>
      <c r="I59" s="47" t="str">
        <f>VLOOKUP(H59, 'CWM &amp; Location'!B:D, 3, FALSE)</f>
        <v>Penarth</v>
      </c>
      <c r="J59" s="47" t="str">
        <f>IF('Master List'!I59="", 'Master List'!H59, CONCATENATE('Master List'!H59, " / ", 'Master List'!I59))</f>
        <v>Trauma and Orthopaedic Surgery</v>
      </c>
      <c r="K59" s="47" t="str">
        <f>'Master List'!J59</f>
        <v>Mr Timothy Matthews</v>
      </c>
      <c r="L59" s="47" t="str">
        <f>'Master List'!M59</f>
        <v>University Hospital of Wales</v>
      </c>
      <c r="M59" s="47" t="str">
        <f>VLOOKUP(L59, 'CWM &amp; Location'!B:D, 3, FALSE)</f>
        <v>Cardiff</v>
      </c>
      <c r="N59" s="47" t="str">
        <f>IF('Master List'!O59="", 'Master List'!N59, CONCATENATE('Master List'!N59, " / ", 'Master List'!O59))</f>
        <v>Paediatrics</v>
      </c>
      <c r="O59" s="47" t="str">
        <f>'Master List'!P59</f>
        <v>Dr Martin Edwards</v>
      </c>
      <c r="P59" s="47" t="str">
        <f>'Master List'!S59</f>
        <v xml:space="preserve">University Hospital Llandough </v>
      </c>
      <c r="Q59" s="47" t="str">
        <f>VLOOKUP(P59, 'CWM &amp; Location'!B:D, 3, FALSE)</f>
        <v>Penarth</v>
      </c>
      <c r="R59" s="47" t="str">
        <f>IF('Master List'!U59="", 'Master List'!T59, CONCATENATE('Master List'!T59, " / ", 'Master List'!U59))</f>
        <v>General Surgery / Breast Surgery</v>
      </c>
      <c r="S59" s="47" t="str">
        <f>'Master List'!V59</f>
        <v>Miss Eleri Davies</v>
      </c>
      <c r="T59" s="49" t="str">
        <f>IF('Master List'!Y59="", "", 'Master List'!Y59)</f>
        <v/>
      </c>
      <c r="U59" s="49" t="str">
        <f>IF(T59="", "", VLOOKUP(T59, 'CWM &amp; Location'!B:D, 3, FALSE))</f>
        <v/>
      </c>
      <c r="V59" s="49" t="str">
        <f>IF('Master List'!Z59="", "", 'Master List'!Z59)</f>
        <v/>
      </c>
      <c r="W59" s="49" t="str">
        <f>IF('Master List'!AA59="", "", 'Master List'!AA59)</f>
        <v/>
      </c>
    </row>
    <row r="60" spans="1:23" ht="29.25" customHeight="1" x14ac:dyDescent="0.25">
      <c r="A60" s="47" t="str">
        <f>'Master List'!A60</f>
        <v>FP</v>
      </c>
      <c r="B60" s="47" t="str">
        <f>'Master List'!B60</f>
        <v>F2/7A4/020b</v>
      </c>
      <c r="C60" s="47" t="str">
        <f>'Master List'!C60</f>
        <v>WAL/F2/020b</v>
      </c>
      <c r="D60" s="48">
        <v>1</v>
      </c>
      <c r="E60" s="52" t="str">
        <f t="shared" si="0"/>
        <v>General Surgery / Breast Surgery, Trauma and Orthopaedic Surgery, Paediatrics</v>
      </c>
      <c r="F60" s="49" t="str">
        <f>'Master List'!F60</f>
        <v>Cardiff &amp; Vale University Health Board</v>
      </c>
      <c r="G60" s="49" t="str">
        <f>'Master List'!D60</f>
        <v>Miss Eleri Davies</v>
      </c>
      <c r="H60" s="47" t="str">
        <f>'Master List'!G60</f>
        <v xml:space="preserve">University Hospital Llandough </v>
      </c>
      <c r="I60" s="47" t="str">
        <f>VLOOKUP(H60, 'CWM &amp; Location'!B:D, 3, FALSE)</f>
        <v>Penarth</v>
      </c>
      <c r="J60" s="47" t="str">
        <f>IF('Master List'!I60="", 'Master List'!H60, CONCATENATE('Master List'!H60, " / ", 'Master List'!I60))</f>
        <v>General Surgery / Breast Surgery</v>
      </c>
      <c r="K60" s="47" t="str">
        <f>'Master List'!J60</f>
        <v>Miss Eleri Davies</v>
      </c>
      <c r="L60" s="47" t="str">
        <f>'Master List'!M60</f>
        <v xml:space="preserve">University Hospital Llandough </v>
      </c>
      <c r="M60" s="47" t="str">
        <f>VLOOKUP(L60, 'CWM &amp; Location'!B:D, 3, FALSE)</f>
        <v>Penarth</v>
      </c>
      <c r="N60" s="47" t="str">
        <f>IF('Master List'!O60="", 'Master List'!N60, CONCATENATE('Master List'!N60, " / ", 'Master List'!O60))</f>
        <v>Trauma and Orthopaedic Surgery</v>
      </c>
      <c r="O60" s="47" t="str">
        <f>'Master List'!P60</f>
        <v>Mr Timothy Matthews</v>
      </c>
      <c r="P60" s="47" t="str">
        <f>'Master List'!S60</f>
        <v>University Hospital of Wales</v>
      </c>
      <c r="Q60" s="47" t="str">
        <f>VLOOKUP(P60, 'CWM &amp; Location'!B:D, 3, FALSE)</f>
        <v>Cardiff</v>
      </c>
      <c r="R60" s="47" t="str">
        <f>IF('Master List'!U60="", 'Master List'!T60, CONCATENATE('Master List'!T60, " / ", 'Master List'!U60))</f>
        <v>Paediatrics</v>
      </c>
      <c r="S60" s="47" t="str">
        <f>'Master List'!V60</f>
        <v>Dr Martin Edwards</v>
      </c>
      <c r="T60" s="49" t="str">
        <f>IF('Master List'!Y60="", "", 'Master List'!Y60)</f>
        <v/>
      </c>
      <c r="U60" s="49" t="str">
        <f>IF(T60="", "", VLOOKUP(T60, 'CWM &amp; Location'!B:D, 3, FALSE))</f>
        <v/>
      </c>
      <c r="V60" s="49" t="str">
        <f>IF('Master List'!Z60="", "", 'Master List'!Z60)</f>
        <v/>
      </c>
      <c r="W60" s="49" t="str">
        <f>IF('Master List'!AA60="", "", 'Master List'!AA60)</f>
        <v/>
      </c>
    </row>
    <row r="61" spans="1:23" ht="29.25" customHeight="1" x14ac:dyDescent="0.25">
      <c r="A61" s="47" t="str">
        <f>'Master List'!A61</f>
        <v>FP</v>
      </c>
      <c r="B61" s="47" t="str">
        <f>'Master List'!B61</f>
        <v>F2/7A4/020c</v>
      </c>
      <c r="C61" s="47" t="str">
        <f>'Master List'!C61</f>
        <v>WAL/F2/020c</v>
      </c>
      <c r="D61" s="48">
        <v>1</v>
      </c>
      <c r="E61" s="52" t="str">
        <f t="shared" si="0"/>
        <v>Paediatrics, General Surgery / Breast Surgery, Trauma and Orthopaedic Surgery</v>
      </c>
      <c r="F61" s="49" t="str">
        <f>'Master List'!F61</f>
        <v>Cardiff &amp; Vale University Health Board</v>
      </c>
      <c r="G61" s="49" t="str">
        <f>'Master List'!D61</f>
        <v>Dr Martin Edwards</v>
      </c>
      <c r="H61" s="47" t="str">
        <f>'Master List'!G61</f>
        <v>University Hospital of Wales</v>
      </c>
      <c r="I61" s="47" t="str">
        <f>VLOOKUP(H61, 'CWM &amp; Location'!B:D, 3, FALSE)</f>
        <v>Cardiff</v>
      </c>
      <c r="J61" s="47" t="str">
        <f>IF('Master List'!I61="", 'Master List'!H61, CONCATENATE('Master List'!H61, " / ", 'Master List'!I61))</f>
        <v>Paediatrics</v>
      </c>
      <c r="K61" s="47" t="str">
        <f>'Master List'!J61</f>
        <v>Dr Martin Edwards</v>
      </c>
      <c r="L61" s="47" t="str">
        <f>'Master List'!M61</f>
        <v xml:space="preserve">University Hospital Llandough </v>
      </c>
      <c r="M61" s="47" t="str">
        <f>VLOOKUP(L61, 'CWM &amp; Location'!B:D, 3, FALSE)</f>
        <v>Penarth</v>
      </c>
      <c r="N61" s="47" t="str">
        <f>IF('Master List'!O61="", 'Master List'!N61, CONCATENATE('Master List'!N61, " / ", 'Master List'!O61))</f>
        <v>General Surgery / Breast Surgery</v>
      </c>
      <c r="O61" s="47" t="str">
        <f>'Master List'!P61</f>
        <v>Miss Eleri Davies</v>
      </c>
      <c r="P61" s="47" t="str">
        <f>'Master List'!S61</f>
        <v xml:space="preserve">University Hospital Llandough </v>
      </c>
      <c r="Q61" s="47" t="str">
        <f>VLOOKUP(P61, 'CWM &amp; Location'!B:D, 3, FALSE)</f>
        <v>Penarth</v>
      </c>
      <c r="R61" s="47" t="str">
        <f>IF('Master List'!U61="", 'Master List'!T61, CONCATENATE('Master List'!T61, " / ", 'Master List'!U61))</f>
        <v>Trauma and Orthopaedic Surgery</v>
      </c>
      <c r="S61" s="47" t="str">
        <f>'Master List'!V61</f>
        <v>Mr Timothy Matthews</v>
      </c>
      <c r="T61" s="49" t="str">
        <f>IF('Master List'!Y61="", "", 'Master List'!Y61)</f>
        <v/>
      </c>
      <c r="U61" s="49" t="str">
        <f>IF(T61="", "", VLOOKUP(T61, 'CWM &amp; Location'!B:D, 3, FALSE))</f>
        <v/>
      </c>
      <c r="V61" s="49" t="str">
        <f>IF('Master List'!Z61="", "", 'Master List'!Z61)</f>
        <v/>
      </c>
      <c r="W61" s="49" t="str">
        <f>IF('Master List'!AA61="", "", 'Master List'!AA61)</f>
        <v/>
      </c>
    </row>
    <row r="62" spans="1:23" ht="29.25" customHeight="1" x14ac:dyDescent="0.25">
      <c r="A62" s="47" t="str">
        <f>'Master List'!A62</f>
        <v>FP</v>
      </c>
      <c r="B62" s="47" t="str">
        <f>'Master List'!B62</f>
        <v>F2/7A4/021a</v>
      </c>
      <c r="C62" s="47" t="str">
        <f>'Master List'!C62</f>
        <v>WAL/F2/021a</v>
      </c>
      <c r="D62" s="48">
        <v>1</v>
      </c>
      <c r="E62" s="52" t="str">
        <f t="shared" si="0"/>
        <v>Obstetrics and Gynaecology, Emergency Medicine, Otolaryngology</v>
      </c>
      <c r="F62" s="49" t="str">
        <f>'Master List'!F62</f>
        <v>Cardiff &amp; Vale University Health Board</v>
      </c>
      <c r="G62" s="49" t="str">
        <f>'Master List'!D62</f>
        <v>Ms Anna Denereaz</v>
      </c>
      <c r="H62" s="47" t="str">
        <f>'Master List'!G62</f>
        <v>University Hospital of Wales</v>
      </c>
      <c r="I62" s="47" t="str">
        <f>VLOOKUP(H62, 'CWM &amp; Location'!B:D, 3, FALSE)</f>
        <v>Cardiff</v>
      </c>
      <c r="J62" s="47" t="str">
        <f>IF('Master List'!I62="", 'Master List'!H62, CONCATENATE('Master List'!H62, " / ", 'Master List'!I62))</f>
        <v>Obstetrics and Gynaecology</v>
      </c>
      <c r="K62" s="47" t="str">
        <f>'Master List'!J62</f>
        <v>Ms Anna Denereaz</v>
      </c>
      <c r="L62" s="47" t="str">
        <f>'Master List'!M62</f>
        <v>University Hospital of Wales</v>
      </c>
      <c r="M62" s="47" t="str">
        <f>VLOOKUP(L62, 'CWM &amp; Location'!B:D, 3, FALSE)</f>
        <v>Cardiff</v>
      </c>
      <c r="N62" s="47" t="str">
        <f>IF('Master List'!O62="", 'Master List'!N62, CONCATENATE('Master List'!N62, " / ", 'Master List'!O62))</f>
        <v>Emergency Medicine</v>
      </c>
      <c r="O62" s="47" t="str">
        <f>'Master List'!P62</f>
        <v>Dr Krishna Murthy Nakirikanti</v>
      </c>
      <c r="P62" s="47" t="str">
        <f>'Master List'!S62</f>
        <v>University Hospital of Wales</v>
      </c>
      <c r="Q62" s="47" t="str">
        <f>VLOOKUP(P62, 'CWM &amp; Location'!B:D, 3, FALSE)</f>
        <v>Cardiff</v>
      </c>
      <c r="R62" s="47" t="str">
        <f>IF('Master List'!U62="", 'Master List'!T62, CONCATENATE('Master List'!T62, " / ", 'Master List'!U62))</f>
        <v>Otolaryngology</v>
      </c>
      <c r="S62" s="47" t="str">
        <f>'Master List'!V62</f>
        <v>Mr Benjamin Stew</v>
      </c>
      <c r="T62" s="49" t="str">
        <f>IF('Master List'!Y62="", "", 'Master List'!Y62)</f>
        <v/>
      </c>
      <c r="U62" s="49" t="str">
        <f>IF(T62="", "", VLOOKUP(T62, 'CWM &amp; Location'!B:D, 3, FALSE))</f>
        <v/>
      </c>
      <c r="V62" s="49" t="str">
        <f>IF('Master List'!Z62="", "", 'Master List'!Z62)</f>
        <v/>
      </c>
      <c r="W62" s="49" t="str">
        <f>IF('Master List'!AA62="", "", 'Master List'!AA62)</f>
        <v/>
      </c>
    </row>
    <row r="63" spans="1:23" ht="29.25" customHeight="1" x14ac:dyDescent="0.25">
      <c r="A63" s="47" t="str">
        <f>'Master List'!A63</f>
        <v>FP</v>
      </c>
      <c r="B63" s="47" t="str">
        <f>'Master List'!B63</f>
        <v>F2/7A4/021b</v>
      </c>
      <c r="C63" s="47" t="str">
        <f>'Master List'!C63</f>
        <v>WAL/F2/021b</v>
      </c>
      <c r="D63" s="48">
        <v>1</v>
      </c>
      <c r="E63" s="52" t="str">
        <f t="shared" si="0"/>
        <v>Otolaryngology, Obstetrics and Gynaecology, Emergency Medicine</v>
      </c>
      <c r="F63" s="49" t="str">
        <f>'Master List'!F63</f>
        <v>Cardiff &amp; Vale University Health Board</v>
      </c>
      <c r="G63" s="49" t="str">
        <f>'Master List'!D63</f>
        <v>Mr Benjamin Stew</v>
      </c>
      <c r="H63" s="47" t="str">
        <f>'Master List'!G63</f>
        <v>University Hospital of Wales</v>
      </c>
      <c r="I63" s="47" t="str">
        <f>VLOOKUP(H63, 'CWM &amp; Location'!B:D, 3, FALSE)</f>
        <v>Cardiff</v>
      </c>
      <c r="J63" s="47" t="str">
        <f>IF('Master List'!I63="", 'Master List'!H63, CONCATENATE('Master List'!H63, " / ", 'Master List'!I63))</f>
        <v>Otolaryngology</v>
      </c>
      <c r="K63" s="47" t="str">
        <f>'Master List'!J63</f>
        <v>Mr Benjamin Stew</v>
      </c>
      <c r="L63" s="47" t="str">
        <f>'Master List'!M63</f>
        <v>University Hospital of Wales</v>
      </c>
      <c r="M63" s="47" t="str">
        <f>VLOOKUP(L63, 'CWM &amp; Location'!B:D, 3, FALSE)</f>
        <v>Cardiff</v>
      </c>
      <c r="N63" s="47" t="str">
        <f>IF('Master List'!O63="", 'Master List'!N63, CONCATENATE('Master List'!N63, " / ", 'Master List'!O63))</f>
        <v>Obstetrics and Gynaecology</v>
      </c>
      <c r="O63" s="47" t="str">
        <f>'Master List'!P63</f>
        <v>Ms Anna Denereaz</v>
      </c>
      <c r="P63" s="47" t="str">
        <f>'Master List'!S63</f>
        <v>University Hospital of Wales</v>
      </c>
      <c r="Q63" s="47" t="str">
        <f>VLOOKUP(P63, 'CWM &amp; Location'!B:D, 3, FALSE)</f>
        <v>Cardiff</v>
      </c>
      <c r="R63" s="47" t="str">
        <f>IF('Master List'!U63="", 'Master List'!T63, CONCATENATE('Master List'!T63, " / ", 'Master List'!U63))</f>
        <v>Emergency Medicine</v>
      </c>
      <c r="S63" s="47" t="str">
        <f>'Master List'!V63</f>
        <v>Dr Krishna Murthy Nakirikanti</v>
      </c>
      <c r="T63" s="49" t="str">
        <f>IF('Master List'!Y63="", "", 'Master List'!Y63)</f>
        <v/>
      </c>
      <c r="U63" s="49" t="str">
        <f>IF(T63="", "", VLOOKUP(T63, 'CWM &amp; Location'!B:D, 3, FALSE))</f>
        <v/>
      </c>
      <c r="V63" s="49" t="str">
        <f>IF('Master List'!Z63="", "", 'Master List'!Z63)</f>
        <v/>
      </c>
      <c r="W63" s="49" t="str">
        <f>IF('Master List'!AA63="", "", 'Master List'!AA63)</f>
        <v/>
      </c>
    </row>
    <row r="64" spans="1:23" ht="29.25" customHeight="1" x14ac:dyDescent="0.25">
      <c r="A64" s="47" t="str">
        <f>'Master List'!A64</f>
        <v>FP</v>
      </c>
      <c r="B64" s="47" t="str">
        <f>'Master List'!B64</f>
        <v>F2/7A4/021c</v>
      </c>
      <c r="C64" s="47" t="str">
        <f>'Master List'!C64</f>
        <v>WAL/F2/021c</v>
      </c>
      <c r="D64" s="48">
        <v>1</v>
      </c>
      <c r="E64" s="52" t="str">
        <f t="shared" si="0"/>
        <v>Emergency Medicine, Otolaryngology, Obstetrics and Gynaecology</v>
      </c>
      <c r="F64" s="49" t="str">
        <f>'Master List'!F64</f>
        <v>Cardiff &amp; Vale University Health Board</v>
      </c>
      <c r="G64" s="49" t="str">
        <f>'Master List'!D64</f>
        <v>Dr Krishna Murthy Nakirikanti</v>
      </c>
      <c r="H64" s="47" t="str">
        <f>'Master List'!G64</f>
        <v>University Hospital of Wales</v>
      </c>
      <c r="I64" s="47" t="str">
        <f>VLOOKUP(H64, 'CWM &amp; Location'!B:D, 3, FALSE)</f>
        <v>Cardiff</v>
      </c>
      <c r="J64" s="47" t="str">
        <f>IF('Master List'!I64="", 'Master List'!H64, CONCATENATE('Master List'!H64, " / ", 'Master List'!I64))</f>
        <v>Emergency Medicine</v>
      </c>
      <c r="K64" s="47" t="str">
        <f>'Master List'!J64</f>
        <v>Dr Krishna Murthy Nakirikanti</v>
      </c>
      <c r="L64" s="47" t="str">
        <f>'Master List'!M64</f>
        <v>University Hospital of Wales</v>
      </c>
      <c r="M64" s="47" t="str">
        <f>VLOOKUP(L64, 'CWM &amp; Location'!B:D, 3, FALSE)</f>
        <v>Cardiff</v>
      </c>
      <c r="N64" s="47" t="str">
        <f>IF('Master List'!O64="", 'Master List'!N64, CONCATENATE('Master List'!N64, " / ", 'Master List'!O64))</f>
        <v>Otolaryngology</v>
      </c>
      <c r="O64" s="47" t="str">
        <f>'Master List'!P64</f>
        <v>Mr Benjamin Stew</v>
      </c>
      <c r="P64" s="47" t="str">
        <f>'Master List'!S64</f>
        <v>University Hospital of Wales</v>
      </c>
      <c r="Q64" s="47" t="str">
        <f>VLOOKUP(P64, 'CWM &amp; Location'!B:D, 3, FALSE)</f>
        <v>Cardiff</v>
      </c>
      <c r="R64" s="47" t="str">
        <f>IF('Master List'!U64="", 'Master List'!T64, CONCATENATE('Master List'!T64, " / ", 'Master List'!U64))</f>
        <v>Obstetrics and Gynaecology</v>
      </c>
      <c r="S64" s="47" t="str">
        <f>'Master List'!V64</f>
        <v>Ms Anna Denereaz</v>
      </c>
      <c r="T64" s="49" t="str">
        <f>IF('Master List'!Y64="", "", 'Master List'!Y64)</f>
        <v/>
      </c>
      <c r="U64" s="49" t="str">
        <f>IF(T64="", "", VLOOKUP(T64, 'CWM &amp; Location'!B:D, 3, FALSE))</f>
        <v/>
      </c>
      <c r="V64" s="49" t="str">
        <f>IF('Master List'!Z64="", "", 'Master List'!Z64)</f>
        <v/>
      </c>
      <c r="W64" s="49" t="str">
        <f>IF('Master List'!AA64="", "", 'Master List'!AA64)</f>
        <v/>
      </c>
    </row>
    <row r="65" spans="1:23" ht="29.25" customHeight="1" x14ac:dyDescent="0.25">
      <c r="A65" s="47" t="str">
        <f>'Master List'!A65</f>
        <v>FP</v>
      </c>
      <c r="B65" s="47" t="str">
        <f>'Master List'!B65</f>
        <v>F2/7A6/022a</v>
      </c>
      <c r="C65" s="47" t="str">
        <f>'Master List'!C65</f>
        <v>WAL/F2/022a</v>
      </c>
      <c r="D65" s="48">
        <v>1</v>
      </c>
      <c r="E65" s="52" t="str">
        <f t="shared" si="0"/>
        <v>Acute internal Medicine, General (Internal) Medicine / Geriatric Medicine, Emergency Medicine</v>
      </c>
      <c r="F65" s="49" t="str">
        <f>'Master List'!F65</f>
        <v>Aneurin Bevan University Health Board</v>
      </c>
      <c r="G65" s="49" t="str">
        <f>'Master List'!D65</f>
        <v>Dr Haris Saleem</v>
      </c>
      <c r="H65" s="47" t="str">
        <f>'Master List'!G65</f>
        <v>Royal Gwent Hospital</v>
      </c>
      <c r="I65" s="47" t="str">
        <f>VLOOKUP(H65, 'CWM &amp; Location'!B:D, 3, FALSE)</f>
        <v>Newport</v>
      </c>
      <c r="J65" s="47" t="str">
        <f>IF('Master List'!I65="", 'Master List'!H65, CONCATENATE('Master List'!H65, " / ", 'Master List'!I65))</f>
        <v>Acute internal Medicine</v>
      </c>
      <c r="K65" s="47" t="str">
        <f>'Master List'!J65</f>
        <v>Dr Haris Saleem</v>
      </c>
      <c r="L65" s="47" t="str">
        <f>'Master List'!M65</f>
        <v>Royal Gwent Hospital</v>
      </c>
      <c r="M65" s="47" t="str">
        <f>VLOOKUP(L65, 'CWM &amp; Location'!B:D, 3, FALSE)</f>
        <v>Newport</v>
      </c>
      <c r="N65" s="47" t="str">
        <f>IF('Master List'!O65="", 'Master List'!N65, CONCATENATE('Master List'!N65, " / ", 'Master List'!O65))</f>
        <v>General (Internal) Medicine / Geriatric Medicine</v>
      </c>
      <c r="O65" s="47" t="str">
        <f>'Master List'!P65</f>
        <v>Dr Sanjeev Vasishta</v>
      </c>
      <c r="P65" s="47" t="str">
        <f>'Master List'!S65</f>
        <v xml:space="preserve">The Grange University Hospital </v>
      </c>
      <c r="Q65" s="47" t="str">
        <f>VLOOKUP(P65, 'CWM &amp; Location'!B:D, 3, FALSE)</f>
        <v>Cwmbran</v>
      </c>
      <c r="R65" s="47" t="str">
        <f>IF('Master List'!U65="", 'Master List'!T65, CONCATENATE('Master List'!T65, " / ", 'Master List'!U65))</f>
        <v>Emergency Medicine</v>
      </c>
      <c r="S65" s="47" t="str">
        <f>'Master List'!V65</f>
        <v>Dr Lynne Sutton</v>
      </c>
      <c r="T65" s="49" t="str">
        <f>IF('Master List'!Y65="", "", 'Master List'!Y65)</f>
        <v/>
      </c>
      <c r="U65" s="49" t="str">
        <f>IF(T65="", "", VLOOKUP(T65, 'CWM &amp; Location'!B:D, 3, FALSE))</f>
        <v/>
      </c>
      <c r="V65" s="49" t="str">
        <f>IF('Master List'!Z65="", "", 'Master List'!Z65)</f>
        <v/>
      </c>
      <c r="W65" s="49" t="str">
        <f>IF('Master List'!AA65="", "", 'Master List'!AA65)</f>
        <v/>
      </c>
    </row>
    <row r="66" spans="1:23" ht="29.25" customHeight="1" x14ac:dyDescent="0.25">
      <c r="A66" s="47" t="str">
        <f>'Master List'!A66</f>
        <v>FP</v>
      </c>
      <c r="B66" s="47" t="str">
        <f>'Master List'!B66</f>
        <v>F2/7A6/022b</v>
      </c>
      <c r="C66" s="47" t="str">
        <f>'Master List'!C66</f>
        <v>WAL/F2/022b</v>
      </c>
      <c r="D66" s="48">
        <v>1</v>
      </c>
      <c r="E66" s="52" t="str">
        <f t="shared" si="0"/>
        <v>Emergency Medicine, Acute internal Medicine, General (Internal) Medicine / Geriatric Medicine</v>
      </c>
      <c r="F66" s="49" t="str">
        <f>'Master List'!F66</f>
        <v>Aneurin Bevan University Health Board</v>
      </c>
      <c r="G66" s="49" t="str">
        <f>'Master List'!D66</f>
        <v>Dr Lynne Sutton</v>
      </c>
      <c r="H66" s="47" t="str">
        <f>'Master List'!G66</f>
        <v xml:space="preserve">The Grange University Hospital </v>
      </c>
      <c r="I66" s="47" t="str">
        <f>VLOOKUP(H66, 'CWM &amp; Location'!B:D, 3, FALSE)</f>
        <v>Cwmbran</v>
      </c>
      <c r="J66" s="47" t="str">
        <f>IF('Master List'!I66="", 'Master List'!H66, CONCATENATE('Master List'!H66, " / ", 'Master List'!I66))</f>
        <v>Emergency Medicine</v>
      </c>
      <c r="K66" s="47" t="str">
        <f>'Master List'!J66</f>
        <v>Dr Lynne Sutton</v>
      </c>
      <c r="L66" s="47" t="str">
        <f>'Master List'!M66</f>
        <v>Royal Gwent Hospital</v>
      </c>
      <c r="M66" s="47" t="str">
        <f>VLOOKUP(L66, 'CWM &amp; Location'!B:D, 3, FALSE)</f>
        <v>Newport</v>
      </c>
      <c r="N66" s="47" t="str">
        <f>IF('Master List'!O66="", 'Master List'!N66, CONCATENATE('Master List'!N66, " / ", 'Master List'!O66))</f>
        <v>Acute internal Medicine</v>
      </c>
      <c r="O66" s="47" t="str">
        <f>'Master List'!P66</f>
        <v>Dr Haris Saleem</v>
      </c>
      <c r="P66" s="47" t="str">
        <f>'Master List'!S66</f>
        <v>Royal Gwent Hospital</v>
      </c>
      <c r="Q66" s="47" t="str">
        <f>VLOOKUP(P66, 'CWM &amp; Location'!B:D, 3, FALSE)</f>
        <v>Newport</v>
      </c>
      <c r="R66" s="47" t="str">
        <f>IF('Master List'!U66="", 'Master List'!T66, CONCATENATE('Master List'!T66, " / ", 'Master List'!U66))</f>
        <v>General (Internal) Medicine / Geriatric Medicine</v>
      </c>
      <c r="S66" s="47" t="str">
        <f>'Master List'!V66</f>
        <v>Dr Sanjeev Vasishta</v>
      </c>
      <c r="T66" s="49" t="str">
        <f>IF('Master List'!Y66="", "", 'Master List'!Y66)</f>
        <v/>
      </c>
      <c r="U66" s="49" t="str">
        <f>IF(T66="", "", VLOOKUP(T66, 'CWM &amp; Location'!B:D, 3, FALSE))</f>
        <v/>
      </c>
      <c r="V66" s="49" t="str">
        <f>IF('Master List'!Z66="", "", 'Master List'!Z66)</f>
        <v/>
      </c>
      <c r="W66" s="49" t="str">
        <f>IF('Master List'!AA66="", "", 'Master List'!AA66)</f>
        <v/>
      </c>
    </row>
    <row r="67" spans="1:23" ht="29.25" customHeight="1" x14ac:dyDescent="0.25">
      <c r="A67" s="47" t="str">
        <f>'Master List'!A67</f>
        <v>FP</v>
      </c>
      <c r="B67" s="47" t="str">
        <f>'Master List'!B67</f>
        <v>F2/7A6/022c</v>
      </c>
      <c r="C67" s="47" t="str">
        <f>'Master List'!C67</f>
        <v>WAL/F2/022c</v>
      </c>
      <c r="D67" s="48">
        <v>1</v>
      </c>
      <c r="E67" s="52" t="str">
        <f t="shared" ref="E67:E130" si="1">CONCATENATE(J67,", ",N67,", ",R67,IF(V67="","",", "),IF(V67="","",V67),IF(V67="",""," ("),IF(V67="","",A67),IF(V67="","",")"),"")</f>
        <v>General (Internal) Medicine / Geriatric Medicine, Emergency Medicine, Acute internal Medicine</v>
      </c>
      <c r="F67" s="49" t="str">
        <f>'Master List'!F67</f>
        <v>Aneurin Bevan University Health Board</v>
      </c>
      <c r="G67" s="49" t="str">
        <f>'Master List'!D67</f>
        <v>Dr Sanjeev Vasishta</v>
      </c>
      <c r="H67" s="47" t="str">
        <f>'Master List'!G67</f>
        <v>Royal Gwent Hospital</v>
      </c>
      <c r="I67" s="47" t="str">
        <f>VLOOKUP(H67, 'CWM &amp; Location'!B:D, 3, FALSE)</f>
        <v>Newport</v>
      </c>
      <c r="J67" s="47" t="str">
        <f>IF('Master List'!I67="", 'Master List'!H67, CONCATENATE('Master List'!H67, " / ", 'Master List'!I67))</f>
        <v>General (Internal) Medicine / Geriatric Medicine</v>
      </c>
      <c r="K67" s="47" t="str">
        <f>'Master List'!J67</f>
        <v>Dr Sanjeev Vasishta</v>
      </c>
      <c r="L67" s="47" t="str">
        <f>'Master List'!M67</f>
        <v xml:space="preserve">The Grange University Hospital </v>
      </c>
      <c r="M67" s="47" t="str">
        <f>VLOOKUP(L67, 'CWM &amp; Location'!B:D, 3, FALSE)</f>
        <v>Cwmbran</v>
      </c>
      <c r="N67" s="47" t="str">
        <f>IF('Master List'!O67="", 'Master List'!N67, CONCATENATE('Master List'!N67, " / ", 'Master List'!O67))</f>
        <v>Emergency Medicine</v>
      </c>
      <c r="O67" s="47" t="str">
        <f>'Master List'!P67</f>
        <v>Dr Lynne Sutton</v>
      </c>
      <c r="P67" s="47" t="str">
        <f>'Master List'!S67</f>
        <v>Royal Gwent Hospital</v>
      </c>
      <c r="Q67" s="47" t="str">
        <f>VLOOKUP(P67, 'CWM &amp; Location'!B:D, 3, FALSE)</f>
        <v>Newport</v>
      </c>
      <c r="R67" s="47" t="str">
        <f>IF('Master List'!U67="", 'Master List'!T67, CONCATENATE('Master List'!T67, " / ", 'Master List'!U67))</f>
        <v>Acute internal Medicine</v>
      </c>
      <c r="S67" s="47" t="str">
        <f>'Master List'!V67</f>
        <v>Dr Haris Saleem</v>
      </c>
      <c r="T67" s="49" t="str">
        <f>IF('Master List'!Y67="", "", 'Master List'!Y67)</f>
        <v/>
      </c>
      <c r="U67" s="49" t="str">
        <f>IF(T67="", "", VLOOKUP(T67, 'CWM &amp; Location'!B:D, 3, FALSE))</f>
        <v/>
      </c>
      <c r="V67" s="49" t="str">
        <f>IF('Master List'!Z67="", "", 'Master List'!Z67)</f>
        <v/>
      </c>
      <c r="W67" s="49" t="str">
        <f>IF('Master List'!AA67="", "", 'Master List'!AA67)</f>
        <v/>
      </c>
    </row>
    <row r="68" spans="1:23" ht="29.25" customHeight="1" x14ac:dyDescent="0.25">
      <c r="A68" s="47" t="str">
        <f>'Master List'!A68</f>
        <v>FP</v>
      </c>
      <c r="B68" s="47" t="str">
        <f>'Master List'!B68</f>
        <v>F2/7A6/023a</v>
      </c>
      <c r="C68" s="47" t="str">
        <f>'Master List'!C68</f>
        <v>WAL/F2/023a</v>
      </c>
      <c r="D68" s="48">
        <v>1</v>
      </c>
      <c r="E68" s="52" t="str">
        <f t="shared" si="1"/>
        <v>Trauma and Orthopaedic Surgery, General (Internal) Medicine / Geriatric Medicine &amp; Stroke Medicine, Emergency Medicine</v>
      </c>
      <c r="F68" s="49" t="str">
        <f>'Master List'!F68</f>
        <v>Aneurin Bevan University Health Board</v>
      </c>
      <c r="G68" s="49" t="str">
        <f>'Master List'!D68</f>
        <v>Miss Nicola Vannet</v>
      </c>
      <c r="H68" s="47" t="str">
        <f>'Master List'!G68</f>
        <v>The Grange University Hospital / Royal Gwent Hospital</v>
      </c>
      <c r="I68" s="47" t="str">
        <f>VLOOKUP(H68, 'CWM &amp; Location'!B:D, 3, FALSE)</f>
        <v>Cwmbran / Newport</v>
      </c>
      <c r="J68" s="47" t="str">
        <f>IF('Master List'!I68="", 'Master List'!H68, CONCATENATE('Master List'!H68, " / ", 'Master List'!I68))</f>
        <v>Trauma and Orthopaedic Surgery</v>
      </c>
      <c r="K68" s="47" t="str">
        <f>'Master List'!J68</f>
        <v>Miss Nicola Vannet</v>
      </c>
      <c r="L68" s="47" t="str">
        <f>'Master List'!M68</f>
        <v xml:space="preserve">The Grange University Hospital </v>
      </c>
      <c r="M68" s="47" t="str">
        <f>VLOOKUP(L68, 'CWM &amp; Location'!B:D, 3, FALSE)</f>
        <v>Cwmbran</v>
      </c>
      <c r="N68" s="47" t="str">
        <f>IF('Master List'!O68="", 'Master List'!N68, CONCATENATE('Master List'!N68, " / ", 'Master List'!O68))</f>
        <v>General (Internal) Medicine / Geriatric Medicine &amp; Stroke Medicine</v>
      </c>
      <c r="O68" s="47" t="str">
        <f>'Master List'!P68</f>
        <v>Dr Chandrashekaraiah Somashekar</v>
      </c>
      <c r="P68" s="47" t="str">
        <f>'Master List'!S68</f>
        <v xml:space="preserve">The Grange University Hospital </v>
      </c>
      <c r="Q68" s="47" t="str">
        <f>VLOOKUP(P68, 'CWM &amp; Location'!B:D, 3, FALSE)</f>
        <v>Cwmbran</v>
      </c>
      <c r="R68" s="47" t="str">
        <f>IF('Master List'!U68="", 'Master List'!T68, CONCATENATE('Master List'!T68, " / ", 'Master List'!U68))</f>
        <v>Emergency Medicine</v>
      </c>
      <c r="S68" s="47" t="str">
        <f>'Master List'!V68</f>
        <v>Mr Nirmal James</v>
      </c>
      <c r="T68" s="49" t="str">
        <f>IF('Master List'!Y68="", "", 'Master List'!Y68)</f>
        <v/>
      </c>
      <c r="U68" s="49" t="str">
        <f>IF(T68="", "", VLOOKUP(T68, 'CWM &amp; Location'!B:D, 3, FALSE))</f>
        <v/>
      </c>
      <c r="V68" s="49" t="str">
        <f>IF('Master List'!Z68="", "", 'Master List'!Z68)</f>
        <v/>
      </c>
      <c r="W68" s="49" t="str">
        <f>IF('Master List'!AA68="", "", 'Master List'!AA68)</f>
        <v/>
      </c>
    </row>
    <row r="69" spans="1:23" ht="29.25" customHeight="1" x14ac:dyDescent="0.25">
      <c r="A69" s="47" t="str">
        <f>'Master List'!A69</f>
        <v>FP</v>
      </c>
      <c r="B69" s="47" t="str">
        <f>'Master List'!B69</f>
        <v>F2/7A6/023b</v>
      </c>
      <c r="C69" s="47" t="str">
        <f>'Master List'!C69</f>
        <v>WAL/F2/023b</v>
      </c>
      <c r="D69" s="48">
        <v>1</v>
      </c>
      <c r="E69" s="52" t="str">
        <f t="shared" si="1"/>
        <v>Emergency Medicine, Trauma and Orthopaedic Surgery, General (Internal) Medicine / Geriatric Medicine &amp; Stroke Medicine</v>
      </c>
      <c r="F69" s="49" t="str">
        <f>'Master List'!F69</f>
        <v>Aneurin Bevan University Health Board</v>
      </c>
      <c r="G69" s="49" t="str">
        <f>'Master List'!D69</f>
        <v>Mr Nirmal James</v>
      </c>
      <c r="H69" s="47" t="str">
        <f>'Master List'!G69</f>
        <v xml:space="preserve">The Grange University Hospital </v>
      </c>
      <c r="I69" s="47" t="str">
        <f>VLOOKUP(H69, 'CWM &amp; Location'!B:D, 3, FALSE)</f>
        <v>Cwmbran</v>
      </c>
      <c r="J69" s="47" t="str">
        <f>IF('Master List'!I69="", 'Master List'!H69, CONCATENATE('Master List'!H69, " / ", 'Master List'!I69))</f>
        <v>Emergency Medicine</v>
      </c>
      <c r="K69" s="47" t="str">
        <f>'Master List'!J69</f>
        <v>Mr Nirmal James</v>
      </c>
      <c r="L69" s="47" t="str">
        <f>'Master List'!M69</f>
        <v>The Grange University Hospital / Royal Gwent Hospital</v>
      </c>
      <c r="M69" s="47" t="str">
        <f>VLOOKUP(L69, 'CWM &amp; Location'!B:D, 3, FALSE)</f>
        <v>Cwmbran / Newport</v>
      </c>
      <c r="N69" s="47" t="str">
        <f>IF('Master List'!O69="", 'Master List'!N69, CONCATENATE('Master List'!N69, " / ", 'Master List'!O69))</f>
        <v>Trauma and Orthopaedic Surgery</v>
      </c>
      <c r="O69" s="47" t="str">
        <f>'Master List'!P69</f>
        <v>Miss Nicola Vannet</v>
      </c>
      <c r="P69" s="47" t="str">
        <f>'Master List'!S69</f>
        <v xml:space="preserve">The Grange University Hospital </v>
      </c>
      <c r="Q69" s="47" t="str">
        <f>VLOOKUP(P69, 'CWM &amp; Location'!B:D, 3, FALSE)</f>
        <v>Cwmbran</v>
      </c>
      <c r="R69" s="47" t="str">
        <f>IF('Master List'!U69="", 'Master List'!T69, CONCATENATE('Master List'!T69, " / ", 'Master List'!U69))</f>
        <v>General (Internal) Medicine / Geriatric Medicine &amp; Stroke Medicine</v>
      </c>
      <c r="S69" s="47" t="str">
        <f>'Master List'!V69</f>
        <v>Dr Chandrashekaraiah Somashekar</v>
      </c>
      <c r="T69" s="49" t="str">
        <f>IF('Master List'!Y69="", "", 'Master List'!Y69)</f>
        <v/>
      </c>
      <c r="U69" s="49" t="str">
        <f>IF(T69="", "", VLOOKUP(T69, 'CWM &amp; Location'!B:D, 3, FALSE))</f>
        <v/>
      </c>
      <c r="V69" s="49" t="str">
        <f>IF('Master List'!Z69="", "", 'Master List'!Z69)</f>
        <v/>
      </c>
      <c r="W69" s="49" t="str">
        <f>IF('Master List'!AA69="", "", 'Master List'!AA69)</f>
        <v/>
      </c>
    </row>
    <row r="70" spans="1:23" ht="29.25" customHeight="1" x14ac:dyDescent="0.25">
      <c r="A70" s="47" t="str">
        <f>'Master List'!A70</f>
        <v>FP</v>
      </c>
      <c r="B70" s="47" t="str">
        <f>'Master List'!B70</f>
        <v>F2/7A6/023c</v>
      </c>
      <c r="C70" s="47" t="str">
        <f>'Master List'!C70</f>
        <v>WAL/F2/023c</v>
      </c>
      <c r="D70" s="48">
        <v>1</v>
      </c>
      <c r="E70" s="52" t="str">
        <f t="shared" si="1"/>
        <v>General (Internal) Medicine / Geriatric Medicine &amp; Stroke Medicine, Emergency Medicine, Trauma and Orthopaedic Surgery</v>
      </c>
      <c r="F70" s="49" t="str">
        <f>'Master List'!F70</f>
        <v>Aneurin Bevan University Health Board</v>
      </c>
      <c r="G70" s="49" t="str">
        <f>'Master List'!D70</f>
        <v>Dr Chandrashekaraiah Somashekar</v>
      </c>
      <c r="H70" s="47" t="str">
        <f>'Master List'!G70</f>
        <v xml:space="preserve">The Grange University Hospital </v>
      </c>
      <c r="I70" s="47" t="str">
        <f>VLOOKUP(H70, 'CWM &amp; Location'!B:D, 3, FALSE)</f>
        <v>Cwmbran</v>
      </c>
      <c r="J70" s="47" t="str">
        <f>IF('Master List'!I70="", 'Master List'!H70, CONCATENATE('Master List'!H70, " / ", 'Master List'!I70))</f>
        <v>General (Internal) Medicine / Geriatric Medicine &amp; Stroke Medicine</v>
      </c>
      <c r="K70" s="47" t="str">
        <f>'Master List'!J70</f>
        <v>Dr Chandrashekaraiah Somashekar</v>
      </c>
      <c r="L70" s="47" t="str">
        <f>'Master List'!M70</f>
        <v xml:space="preserve">The Grange University Hospital </v>
      </c>
      <c r="M70" s="47" t="str">
        <f>VLOOKUP(L70, 'CWM &amp; Location'!B:D, 3, FALSE)</f>
        <v>Cwmbran</v>
      </c>
      <c r="N70" s="47" t="str">
        <f>IF('Master List'!O70="", 'Master List'!N70, CONCATENATE('Master List'!N70, " / ", 'Master List'!O70))</f>
        <v>Emergency Medicine</v>
      </c>
      <c r="O70" s="47" t="str">
        <f>'Master List'!P70</f>
        <v>Mr Nirmal James</v>
      </c>
      <c r="P70" s="47" t="str">
        <f>'Master List'!S70</f>
        <v>The Grange University Hospital / Royal Gwent Hospital</v>
      </c>
      <c r="Q70" s="47" t="str">
        <f>VLOOKUP(P70, 'CWM &amp; Location'!B:D, 3, FALSE)</f>
        <v>Cwmbran / Newport</v>
      </c>
      <c r="R70" s="47" t="str">
        <f>IF('Master List'!U70="", 'Master List'!T70, CONCATENATE('Master List'!T70, " / ", 'Master List'!U70))</f>
        <v>Trauma and Orthopaedic Surgery</v>
      </c>
      <c r="S70" s="47" t="str">
        <f>'Master List'!V70</f>
        <v>Miss Nicola Vannet</v>
      </c>
      <c r="T70" s="49" t="str">
        <f>IF('Master List'!Y70="", "", 'Master List'!Y70)</f>
        <v/>
      </c>
      <c r="U70" s="49" t="str">
        <f>IF(T70="", "", VLOOKUP(T70, 'CWM &amp; Location'!B:D, 3, FALSE))</f>
        <v/>
      </c>
      <c r="V70" s="49" t="str">
        <f>IF('Master List'!Z70="", "", 'Master List'!Z70)</f>
        <v/>
      </c>
      <c r="W70" s="49" t="str">
        <f>IF('Master List'!AA70="", "", 'Master List'!AA70)</f>
        <v/>
      </c>
    </row>
    <row r="71" spans="1:23" ht="29.25" customHeight="1" x14ac:dyDescent="0.25">
      <c r="A71" s="47" t="str">
        <f>'Master List'!A71</f>
        <v>FP</v>
      </c>
      <c r="B71" s="47" t="str">
        <f>'Master List'!B71</f>
        <v>F2/7A6/024a</v>
      </c>
      <c r="C71" s="47" t="str">
        <f>'Master List'!C71</f>
        <v>WAL/F2/024a</v>
      </c>
      <c r="D71" s="48">
        <v>1</v>
      </c>
      <c r="E71" s="52" t="str">
        <f t="shared" si="1"/>
        <v>Paediatrics, General (Internal) Medicine / Geriatric Medicine, Acute Internal Medicine</v>
      </c>
      <c r="F71" s="49" t="str">
        <f>'Master List'!F71</f>
        <v>Aneurin Bevan University Health Board</v>
      </c>
      <c r="G71" s="49" t="str">
        <f>'Master List'!D71</f>
        <v>Dr Rachel Bebb</v>
      </c>
      <c r="H71" s="47" t="str">
        <f>'Master List'!G71</f>
        <v xml:space="preserve">The Grange University Hospital </v>
      </c>
      <c r="I71" s="47" t="str">
        <f>VLOOKUP(H71, 'CWM &amp; Location'!B:D, 3, FALSE)</f>
        <v>Cwmbran</v>
      </c>
      <c r="J71" s="47" t="str">
        <f>IF('Master List'!I71="", 'Master List'!H71, CONCATENATE('Master List'!H71, " / ", 'Master List'!I71))</f>
        <v>Paediatrics</v>
      </c>
      <c r="K71" s="47" t="str">
        <f>'Master List'!J71</f>
        <v>Dr Rachel Bebb</v>
      </c>
      <c r="L71" s="47" t="str">
        <f>'Master List'!M71</f>
        <v>Ysbyty Ystrad Fawr</v>
      </c>
      <c r="M71" s="47" t="str">
        <f>VLOOKUP(L71, 'CWM &amp; Location'!B:D, 3, FALSE)</f>
        <v>Ystrad Mynach</v>
      </c>
      <c r="N71" s="47" t="str">
        <f>IF('Master List'!O71="", 'Master List'!N71, CONCATENATE('Master List'!N71, " / ", 'Master List'!O71))</f>
        <v>General (Internal) Medicine / Geriatric Medicine</v>
      </c>
      <c r="O71" s="47" t="str">
        <f>'Master List'!P71</f>
        <v>Dr Zahid Subhan</v>
      </c>
      <c r="P71" s="47" t="str">
        <f>'Master List'!S71</f>
        <v xml:space="preserve">The Grange University Hospital </v>
      </c>
      <c r="Q71" s="47" t="str">
        <f>VLOOKUP(P71, 'CWM &amp; Location'!B:D, 3, FALSE)</f>
        <v>Cwmbran</v>
      </c>
      <c r="R71" s="47" t="str">
        <f>IF('Master List'!U71="", 'Master List'!T71, CONCATENATE('Master List'!T71, " / ", 'Master List'!U71))</f>
        <v>Acute Internal Medicine</v>
      </c>
      <c r="S71" s="47" t="str">
        <f>'Master List'!V71</f>
        <v>Dr Haris Saleem</v>
      </c>
      <c r="T71" s="49" t="str">
        <f>IF('Master List'!Y71="", "", 'Master List'!Y71)</f>
        <v/>
      </c>
      <c r="U71" s="49" t="str">
        <f>IF(T71="", "", VLOOKUP(T71, 'CWM &amp; Location'!B:D, 3, FALSE))</f>
        <v/>
      </c>
      <c r="V71" s="49" t="str">
        <f>IF('Master List'!Z71="", "", 'Master List'!Z71)</f>
        <v/>
      </c>
      <c r="W71" s="49" t="str">
        <f>IF('Master List'!AA71="", "", 'Master List'!AA71)</f>
        <v/>
      </c>
    </row>
    <row r="72" spans="1:23" ht="29.25" customHeight="1" x14ac:dyDescent="0.25">
      <c r="A72" s="47" t="str">
        <f>'Master List'!A72</f>
        <v>FP</v>
      </c>
      <c r="B72" s="47" t="str">
        <f>'Master List'!B72</f>
        <v>F2/7A6/024b</v>
      </c>
      <c r="C72" s="47" t="str">
        <f>'Master List'!C72</f>
        <v>WAL/F2/024b</v>
      </c>
      <c r="D72" s="48">
        <v>1</v>
      </c>
      <c r="E72" s="52" t="str">
        <f t="shared" si="1"/>
        <v>Acute Internal Medicine, Paediatrics, General (Internal) Medicine / Geriatric Medicine</v>
      </c>
      <c r="F72" s="49" t="str">
        <f>'Master List'!F72</f>
        <v>Aneurin Bevan University Health Board</v>
      </c>
      <c r="G72" s="49" t="str">
        <f>'Master List'!D72</f>
        <v>Dr Haris Saleem</v>
      </c>
      <c r="H72" s="47" t="str">
        <f>'Master List'!G72</f>
        <v xml:space="preserve">The Grange University Hospital </v>
      </c>
      <c r="I72" s="47" t="str">
        <f>VLOOKUP(H72, 'CWM &amp; Location'!B:D, 3, FALSE)</f>
        <v>Cwmbran</v>
      </c>
      <c r="J72" s="47" t="str">
        <f>IF('Master List'!I72="", 'Master List'!H72, CONCATENATE('Master List'!H72, " / ", 'Master List'!I72))</f>
        <v>Acute Internal Medicine</v>
      </c>
      <c r="K72" s="47" t="str">
        <f>'Master List'!J72</f>
        <v>Dr Haris Saleem</v>
      </c>
      <c r="L72" s="47" t="str">
        <f>'Master List'!M72</f>
        <v xml:space="preserve">The Grange University Hospital </v>
      </c>
      <c r="M72" s="47" t="str">
        <f>VLOOKUP(L72, 'CWM &amp; Location'!B:D, 3, FALSE)</f>
        <v>Cwmbran</v>
      </c>
      <c r="N72" s="47" t="str">
        <f>IF('Master List'!O72="", 'Master List'!N72, CONCATENATE('Master List'!N72, " / ", 'Master List'!O72))</f>
        <v>Paediatrics</v>
      </c>
      <c r="O72" s="47" t="str">
        <f>'Master List'!P72</f>
        <v>Dr Rachel Bebb</v>
      </c>
      <c r="P72" s="47" t="str">
        <f>'Master List'!S72</f>
        <v>Ysbyty Ystrad Fawr</v>
      </c>
      <c r="Q72" s="47" t="str">
        <f>VLOOKUP(P72, 'CWM &amp; Location'!B:D, 3, FALSE)</f>
        <v>Ystrad Mynach</v>
      </c>
      <c r="R72" s="47" t="str">
        <f>IF('Master List'!U72="", 'Master List'!T72, CONCATENATE('Master List'!T72, " / ", 'Master List'!U72))</f>
        <v>General (Internal) Medicine / Geriatric Medicine</v>
      </c>
      <c r="S72" s="47" t="str">
        <f>'Master List'!V72</f>
        <v>Dr Zahid Subhan</v>
      </c>
      <c r="T72" s="49" t="str">
        <f>IF('Master List'!Y72="", "", 'Master List'!Y72)</f>
        <v/>
      </c>
      <c r="U72" s="49" t="str">
        <f>IF(T72="", "", VLOOKUP(T72, 'CWM &amp; Location'!B:D, 3, FALSE))</f>
        <v/>
      </c>
      <c r="V72" s="49" t="str">
        <f>IF('Master List'!Z72="", "", 'Master List'!Z72)</f>
        <v/>
      </c>
      <c r="W72" s="49" t="str">
        <f>IF('Master List'!AA72="", "", 'Master List'!AA72)</f>
        <v/>
      </c>
    </row>
    <row r="73" spans="1:23" ht="29.25" customHeight="1" x14ac:dyDescent="0.25">
      <c r="A73" s="47" t="str">
        <f>'Master List'!A73</f>
        <v>FP</v>
      </c>
      <c r="B73" s="47" t="str">
        <f>'Master List'!B73</f>
        <v>F2/7A6/024c</v>
      </c>
      <c r="C73" s="47" t="str">
        <f>'Master List'!C73</f>
        <v>WAL/F2/024c</v>
      </c>
      <c r="D73" s="48">
        <v>1</v>
      </c>
      <c r="E73" s="52" t="str">
        <f t="shared" si="1"/>
        <v>General (Internal) Medicine / Geriatric Medicine, Acute Internal Medicine, Paediatrics</v>
      </c>
      <c r="F73" s="49" t="str">
        <f>'Master List'!F73</f>
        <v>Aneurin Bevan University Health Board</v>
      </c>
      <c r="G73" s="49" t="str">
        <f>'Master List'!D73</f>
        <v>Dr Zahid Subhan</v>
      </c>
      <c r="H73" s="47" t="str">
        <f>'Master List'!G73</f>
        <v>Ysbyty Ystrad Fawr</v>
      </c>
      <c r="I73" s="47" t="str">
        <f>VLOOKUP(H73, 'CWM &amp; Location'!B:D, 3, FALSE)</f>
        <v>Ystrad Mynach</v>
      </c>
      <c r="J73" s="47" t="str">
        <f>IF('Master List'!I73="", 'Master List'!H73, CONCATENATE('Master List'!H73, " / ", 'Master List'!I73))</f>
        <v>General (Internal) Medicine / Geriatric Medicine</v>
      </c>
      <c r="K73" s="47" t="str">
        <f>'Master List'!J73</f>
        <v>Dr Zahid Subhan</v>
      </c>
      <c r="L73" s="47" t="str">
        <f>'Master List'!M73</f>
        <v xml:space="preserve">The Grange University Hospital </v>
      </c>
      <c r="M73" s="47" t="str">
        <f>VLOOKUP(L73, 'CWM &amp; Location'!B:D, 3, FALSE)</f>
        <v>Cwmbran</v>
      </c>
      <c r="N73" s="47" t="str">
        <f>IF('Master List'!O73="", 'Master List'!N73, CONCATENATE('Master List'!N73, " / ", 'Master List'!O73))</f>
        <v>Acute Internal Medicine</v>
      </c>
      <c r="O73" s="47" t="str">
        <f>'Master List'!P73</f>
        <v>Dr Haris Saleem</v>
      </c>
      <c r="P73" s="47" t="str">
        <f>'Master List'!S73</f>
        <v xml:space="preserve">The Grange University Hospital </v>
      </c>
      <c r="Q73" s="47" t="str">
        <f>VLOOKUP(P73, 'CWM &amp; Location'!B:D, 3, FALSE)</f>
        <v>Cwmbran</v>
      </c>
      <c r="R73" s="47" t="str">
        <f>IF('Master List'!U73="", 'Master List'!T73, CONCATENATE('Master List'!T73, " / ", 'Master List'!U73))</f>
        <v>Paediatrics</v>
      </c>
      <c r="S73" s="47" t="str">
        <f>'Master List'!V73</f>
        <v>Dr Rachel Bebb</v>
      </c>
      <c r="T73" s="49" t="str">
        <f>IF('Master List'!Y73="", "", 'Master List'!Y73)</f>
        <v/>
      </c>
      <c r="U73" s="49" t="str">
        <f>IF(T73="", "", VLOOKUP(T73, 'CWM &amp; Location'!B:D, 3, FALSE))</f>
        <v/>
      </c>
      <c r="V73" s="49" t="str">
        <f>IF('Master List'!Z73="", "", 'Master List'!Z73)</f>
        <v/>
      </c>
      <c r="W73" s="49" t="str">
        <f>IF('Master List'!AA73="", "", 'Master List'!AA73)</f>
        <v/>
      </c>
    </row>
    <row r="74" spans="1:23" ht="29.25" customHeight="1" x14ac:dyDescent="0.25">
      <c r="A74" s="47" t="str">
        <f>'Master List'!A74</f>
        <v>FP</v>
      </c>
      <c r="B74" s="47" t="str">
        <f>'Master List'!B74</f>
        <v>F2/7A6/025a</v>
      </c>
      <c r="C74" s="47" t="str">
        <f>'Master List'!C74</f>
        <v>WAL/F2/025a</v>
      </c>
      <c r="D74" s="48">
        <v>1</v>
      </c>
      <c r="E74" s="52" t="str">
        <f t="shared" si="1"/>
        <v>Emergency Medicine, Haematology, Anaesthetics / Intensive Care Medicine</v>
      </c>
      <c r="F74" s="49" t="str">
        <f>'Master List'!F74</f>
        <v>Aneurin Bevan University Health Board</v>
      </c>
      <c r="G74" s="49" t="str">
        <f>'Master List'!D74</f>
        <v>Mr Naresh Thirumalai</v>
      </c>
      <c r="H74" s="47" t="str">
        <f>'Master List'!G74</f>
        <v xml:space="preserve">The Grange University Hospital </v>
      </c>
      <c r="I74" s="47" t="str">
        <f>VLOOKUP(H74, 'CWM &amp; Location'!B:D, 3, FALSE)</f>
        <v>Cwmbran</v>
      </c>
      <c r="J74" s="47" t="str">
        <f>IF('Master List'!I74="", 'Master List'!H74, CONCATENATE('Master List'!H74, " / ", 'Master List'!I74))</f>
        <v>Emergency Medicine</v>
      </c>
      <c r="K74" s="47" t="str">
        <f>'Master List'!J74</f>
        <v>Mr Naresh Thirumalai</v>
      </c>
      <c r="L74" s="47" t="str">
        <f>'Master List'!M74</f>
        <v xml:space="preserve">The Grange University Hospital </v>
      </c>
      <c r="M74" s="47" t="str">
        <f>VLOOKUP(L74, 'CWM &amp; Location'!B:D, 3, FALSE)</f>
        <v>Cwmbran</v>
      </c>
      <c r="N74" s="47" t="str">
        <f>IF('Master List'!O74="", 'Master List'!N74, CONCATENATE('Master List'!N74, " / ", 'Master List'!O74))</f>
        <v>Haematology</v>
      </c>
      <c r="O74" s="47" t="str">
        <f>'Master List'!P74</f>
        <v>Dr Chris Jenkins</v>
      </c>
      <c r="P74" s="47" t="str">
        <f>'Master List'!S74</f>
        <v xml:space="preserve">The Grange University Hospital </v>
      </c>
      <c r="Q74" s="47" t="str">
        <f>VLOOKUP(P74, 'CWM &amp; Location'!B:D, 3, FALSE)</f>
        <v>Cwmbran</v>
      </c>
      <c r="R74" s="47" t="str">
        <f>IF('Master List'!U74="", 'Master List'!T74, CONCATENATE('Master List'!T74, " / ", 'Master List'!U74))</f>
        <v>Anaesthetics / Intensive Care Medicine</v>
      </c>
      <c r="S74" s="47" t="str">
        <f>'Master List'!V74</f>
        <v>Dr Tom Moses</v>
      </c>
      <c r="T74" s="49" t="str">
        <f>IF('Master List'!Y74="", "", 'Master List'!Y74)</f>
        <v/>
      </c>
      <c r="U74" s="49" t="str">
        <f>IF(T74="", "", VLOOKUP(T74, 'CWM &amp; Location'!B:D, 3, FALSE))</f>
        <v/>
      </c>
      <c r="V74" s="49" t="str">
        <f>IF('Master List'!Z74="", "", 'Master List'!Z74)</f>
        <v/>
      </c>
      <c r="W74" s="49" t="str">
        <f>IF('Master List'!AA74="", "", 'Master List'!AA74)</f>
        <v/>
      </c>
    </row>
    <row r="75" spans="1:23" ht="29.25" customHeight="1" x14ac:dyDescent="0.25">
      <c r="A75" s="47" t="str">
        <f>'Master List'!A75</f>
        <v>FP</v>
      </c>
      <c r="B75" s="47" t="str">
        <f>'Master List'!B75</f>
        <v>F2/7A6/025b</v>
      </c>
      <c r="C75" s="47" t="str">
        <f>'Master List'!C75</f>
        <v>WAL/F2/025b</v>
      </c>
      <c r="D75" s="48">
        <v>1</v>
      </c>
      <c r="E75" s="52" t="str">
        <f t="shared" si="1"/>
        <v>Anaesthetics / Intensive Care Medicine, Emergency Medicine, Haematology</v>
      </c>
      <c r="F75" s="49" t="str">
        <f>'Master List'!F75</f>
        <v>Aneurin Bevan University Health Board</v>
      </c>
      <c r="G75" s="49" t="str">
        <f>'Master List'!D75</f>
        <v>Dr Tom Moses</v>
      </c>
      <c r="H75" s="47" t="str">
        <f>'Master List'!G75</f>
        <v xml:space="preserve">The Grange University Hospital </v>
      </c>
      <c r="I75" s="47" t="str">
        <f>VLOOKUP(H75, 'CWM &amp; Location'!B:D, 3, FALSE)</f>
        <v>Cwmbran</v>
      </c>
      <c r="J75" s="47" t="str">
        <f>IF('Master List'!I75="", 'Master List'!H75, CONCATENATE('Master List'!H75, " / ", 'Master List'!I75))</f>
        <v>Anaesthetics / Intensive Care Medicine</v>
      </c>
      <c r="K75" s="47" t="str">
        <f>'Master List'!J75</f>
        <v>Dr Tom Moses</v>
      </c>
      <c r="L75" s="47" t="str">
        <f>'Master List'!M75</f>
        <v xml:space="preserve">The Grange University Hospital </v>
      </c>
      <c r="M75" s="47" t="str">
        <f>VLOOKUP(L75, 'CWM &amp; Location'!B:D, 3, FALSE)</f>
        <v>Cwmbran</v>
      </c>
      <c r="N75" s="47" t="str">
        <f>IF('Master List'!O75="", 'Master List'!N75, CONCATENATE('Master List'!N75, " / ", 'Master List'!O75))</f>
        <v>Emergency Medicine</v>
      </c>
      <c r="O75" s="47" t="str">
        <f>'Master List'!P75</f>
        <v>Mr Naresh Thirumalai</v>
      </c>
      <c r="P75" s="47" t="str">
        <f>'Master List'!S75</f>
        <v xml:space="preserve">The Grange University Hospital </v>
      </c>
      <c r="Q75" s="47" t="str">
        <f>VLOOKUP(P75, 'CWM &amp; Location'!B:D, 3, FALSE)</f>
        <v>Cwmbran</v>
      </c>
      <c r="R75" s="47" t="str">
        <f>IF('Master List'!U75="", 'Master List'!T75, CONCATENATE('Master List'!T75, " / ", 'Master List'!U75))</f>
        <v>Haematology</v>
      </c>
      <c r="S75" s="47" t="str">
        <f>'Master List'!V75</f>
        <v>Dr Chris Jenkins</v>
      </c>
      <c r="T75" s="49" t="str">
        <f>IF('Master List'!Y75="", "", 'Master List'!Y75)</f>
        <v/>
      </c>
      <c r="U75" s="49" t="str">
        <f>IF(T75="", "", VLOOKUP(T75, 'CWM &amp; Location'!B:D, 3, FALSE))</f>
        <v/>
      </c>
      <c r="V75" s="49" t="str">
        <f>IF('Master List'!Z75="", "", 'Master List'!Z75)</f>
        <v/>
      </c>
      <c r="W75" s="49" t="str">
        <f>IF('Master List'!AA75="", "", 'Master List'!AA75)</f>
        <v/>
      </c>
    </row>
    <row r="76" spans="1:23" ht="29.25" customHeight="1" x14ac:dyDescent="0.25">
      <c r="A76" s="47" t="str">
        <f>'Master List'!A76</f>
        <v>FP</v>
      </c>
      <c r="B76" s="47" t="str">
        <f>'Master List'!B76</f>
        <v>F2/7A6/025c</v>
      </c>
      <c r="C76" s="47" t="str">
        <f>'Master List'!C76</f>
        <v>WAL/F2/025c</v>
      </c>
      <c r="D76" s="48">
        <v>1</v>
      </c>
      <c r="E76" s="52" t="str">
        <f t="shared" si="1"/>
        <v>Haematology, Anaesthetics / Intensive Care Medicine, Emergency Medicine</v>
      </c>
      <c r="F76" s="49" t="str">
        <f>'Master List'!F76</f>
        <v>Aneurin Bevan University Health Board</v>
      </c>
      <c r="G76" s="49" t="str">
        <f>'Master List'!D76</f>
        <v>Dr Chris Jenkins</v>
      </c>
      <c r="H76" s="47" t="str">
        <f>'Master List'!G76</f>
        <v xml:space="preserve">The Grange University Hospital </v>
      </c>
      <c r="I76" s="47" t="str">
        <f>VLOOKUP(H76, 'CWM &amp; Location'!B:D, 3, FALSE)</f>
        <v>Cwmbran</v>
      </c>
      <c r="J76" s="47" t="str">
        <f>IF('Master List'!I76="", 'Master List'!H76, CONCATENATE('Master List'!H76, " / ", 'Master List'!I76))</f>
        <v>Haematology</v>
      </c>
      <c r="K76" s="47" t="str">
        <f>'Master List'!J76</f>
        <v>Dr Chris Jenkins</v>
      </c>
      <c r="L76" s="47" t="str">
        <f>'Master List'!M76</f>
        <v xml:space="preserve">The Grange University Hospital </v>
      </c>
      <c r="M76" s="47" t="str">
        <f>VLOOKUP(L76, 'CWM &amp; Location'!B:D, 3, FALSE)</f>
        <v>Cwmbran</v>
      </c>
      <c r="N76" s="47" t="str">
        <f>IF('Master List'!O76="", 'Master List'!N76, CONCATENATE('Master List'!N76, " / ", 'Master List'!O76))</f>
        <v>Anaesthetics / Intensive Care Medicine</v>
      </c>
      <c r="O76" s="47" t="str">
        <f>'Master List'!P76</f>
        <v>Dr Tom Moses</v>
      </c>
      <c r="P76" s="47" t="str">
        <f>'Master List'!S76</f>
        <v xml:space="preserve">The Grange University Hospital </v>
      </c>
      <c r="Q76" s="47" t="str">
        <f>VLOOKUP(P76, 'CWM &amp; Location'!B:D, 3, FALSE)</f>
        <v>Cwmbran</v>
      </c>
      <c r="R76" s="47" t="str">
        <f>IF('Master List'!U76="", 'Master List'!T76, CONCATENATE('Master List'!T76, " / ", 'Master List'!U76))</f>
        <v>Emergency Medicine</v>
      </c>
      <c r="S76" s="47" t="str">
        <f>'Master List'!V76</f>
        <v>Mr Naresh Thirumalai</v>
      </c>
      <c r="T76" s="49" t="str">
        <f>IF('Master List'!Y76="", "", 'Master List'!Y76)</f>
        <v/>
      </c>
      <c r="U76" s="49" t="str">
        <f>IF(T76="", "", VLOOKUP(T76, 'CWM &amp; Location'!B:D, 3, FALSE))</f>
        <v/>
      </c>
      <c r="V76" s="49" t="str">
        <f>IF('Master List'!Z76="", "", 'Master List'!Z76)</f>
        <v/>
      </c>
      <c r="W76" s="49" t="str">
        <f>IF('Master List'!AA76="", "", 'Master List'!AA76)</f>
        <v/>
      </c>
    </row>
    <row r="77" spans="1:23" ht="29.25" customHeight="1" x14ac:dyDescent="0.25">
      <c r="A77" s="47" t="str">
        <f>'Master List'!A77</f>
        <v>FP</v>
      </c>
      <c r="B77" s="47" t="str">
        <f>'Master List'!B77</f>
        <v>F2/7A6/026a</v>
      </c>
      <c r="C77" s="47" t="str">
        <f>'Master List'!C77</f>
        <v>WAL/F2/026a</v>
      </c>
      <c r="D77" s="48">
        <v>1</v>
      </c>
      <c r="E77" s="52" t="str">
        <f t="shared" si="1"/>
        <v>General (Internal) Medicine / Orthogeriatrics, Trauma and Orthopaedic Surgery, Emergency Medicine</v>
      </c>
      <c r="F77" s="49" t="str">
        <f>'Master List'!F77</f>
        <v>Aneurin Bevan University Health Board</v>
      </c>
      <c r="G77" s="49" t="str">
        <f>'Master List'!D77</f>
        <v>Dr Inderpal Singh</v>
      </c>
      <c r="H77" s="47" t="str">
        <f>'Master List'!G77</f>
        <v>Ysbyty Ystrad Fawr</v>
      </c>
      <c r="I77" s="47" t="str">
        <f>VLOOKUP(H77, 'CWM &amp; Location'!B:D, 3, FALSE)</f>
        <v>Ystrad Mynach</v>
      </c>
      <c r="J77" s="47" t="str">
        <f>IF('Master List'!I77="", 'Master List'!H77, CONCATENATE('Master List'!H77, " / ", 'Master List'!I77))</f>
        <v>General (Internal) Medicine / Orthogeriatrics</v>
      </c>
      <c r="K77" s="47" t="str">
        <f>'Master List'!J77</f>
        <v>Dr Inderpal Singh</v>
      </c>
      <c r="L77" s="47" t="str">
        <f>'Master List'!M77</f>
        <v>The Grange University Hospital / Royal Gwent Hospital</v>
      </c>
      <c r="M77" s="47" t="str">
        <f>VLOOKUP(L77, 'CWM &amp; Location'!B:D, 3, FALSE)</f>
        <v>Cwmbran / Newport</v>
      </c>
      <c r="N77" s="47" t="str">
        <f>IF('Master List'!O77="", 'Master List'!N77, CONCATENATE('Master List'!N77, " / ", 'Master List'!O77))</f>
        <v>Trauma and Orthopaedic Surgery</v>
      </c>
      <c r="O77" s="47" t="str">
        <f>'Master List'!P77</f>
        <v>Mr Yogesh Nathdwarawala</v>
      </c>
      <c r="P77" s="47" t="str">
        <f>'Master List'!S77</f>
        <v xml:space="preserve">The Grange University Hospital </v>
      </c>
      <c r="Q77" s="47" t="str">
        <f>VLOOKUP(P77, 'CWM &amp; Location'!B:D, 3, FALSE)</f>
        <v>Cwmbran</v>
      </c>
      <c r="R77" s="47" t="str">
        <f>IF('Master List'!U77="", 'Master List'!T77, CONCATENATE('Master List'!T77, " / ", 'Master List'!U77))</f>
        <v>Emergency Medicine</v>
      </c>
      <c r="S77" s="47" t="str">
        <f>'Master List'!V77</f>
        <v>Dr Owain Chandler</v>
      </c>
      <c r="T77" s="49" t="str">
        <f>IF('Master List'!Y77="", "", 'Master List'!Y77)</f>
        <v/>
      </c>
      <c r="U77" s="49" t="str">
        <f>IF(T77="", "", VLOOKUP(T77, 'CWM &amp; Location'!B:D, 3, FALSE))</f>
        <v/>
      </c>
      <c r="V77" s="49" t="str">
        <f>IF('Master List'!Z77="", "", 'Master List'!Z77)</f>
        <v/>
      </c>
      <c r="W77" s="49" t="str">
        <f>IF('Master List'!AA77="", "", 'Master List'!AA77)</f>
        <v/>
      </c>
    </row>
    <row r="78" spans="1:23" ht="29.25" customHeight="1" x14ac:dyDescent="0.25">
      <c r="A78" s="47" t="str">
        <f>'Master List'!A78</f>
        <v>FP</v>
      </c>
      <c r="B78" s="47" t="str">
        <f>'Master List'!B78</f>
        <v>F2/7A6/026b</v>
      </c>
      <c r="C78" s="47" t="str">
        <f>'Master List'!C78</f>
        <v>WAL/F2/026b</v>
      </c>
      <c r="D78" s="48">
        <v>1</v>
      </c>
      <c r="E78" s="52" t="str">
        <f t="shared" si="1"/>
        <v>Emergency Medicine, General (Internal) Medicine / Orthogeriatrics, Trauma and Orthopaedic Surgery</v>
      </c>
      <c r="F78" s="49" t="str">
        <f>'Master List'!F78</f>
        <v>Aneurin Bevan University Health Board</v>
      </c>
      <c r="G78" s="49" t="str">
        <f>'Master List'!D78</f>
        <v>Dr Owain Chandler</v>
      </c>
      <c r="H78" s="47" t="str">
        <f>'Master List'!G78</f>
        <v xml:space="preserve">The Grange University Hospital </v>
      </c>
      <c r="I78" s="47" t="str">
        <f>VLOOKUP(H78, 'CWM &amp; Location'!B:D, 3, FALSE)</f>
        <v>Cwmbran</v>
      </c>
      <c r="J78" s="47" t="str">
        <f>IF('Master List'!I78="", 'Master List'!H78, CONCATENATE('Master List'!H78, " / ", 'Master List'!I78))</f>
        <v>Emergency Medicine</v>
      </c>
      <c r="K78" s="47" t="str">
        <f>'Master List'!J78</f>
        <v>Dr Owain Chandler</v>
      </c>
      <c r="L78" s="47" t="str">
        <f>'Master List'!M78</f>
        <v>Ysbyty Ystrad Fawr</v>
      </c>
      <c r="M78" s="47" t="str">
        <f>VLOOKUP(L78, 'CWM &amp; Location'!B:D, 3, FALSE)</f>
        <v>Ystrad Mynach</v>
      </c>
      <c r="N78" s="47" t="str">
        <f>IF('Master List'!O78="", 'Master List'!N78, CONCATENATE('Master List'!N78, " / ", 'Master List'!O78))</f>
        <v>General (Internal) Medicine / Orthogeriatrics</v>
      </c>
      <c r="O78" s="47" t="str">
        <f>'Master List'!P78</f>
        <v>Dr Inderpal Singh</v>
      </c>
      <c r="P78" s="47" t="str">
        <f>'Master List'!S78</f>
        <v>The Grange University Hospital / Royal Gwent Hospital</v>
      </c>
      <c r="Q78" s="47" t="str">
        <f>VLOOKUP(P78, 'CWM &amp; Location'!B:D, 3, FALSE)</f>
        <v>Cwmbran / Newport</v>
      </c>
      <c r="R78" s="47" t="str">
        <f>IF('Master List'!U78="", 'Master List'!T78, CONCATENATE('Master List'!T78, " / ", 'Master List'!U78))</f>
        <v>Trauma and Orthopaedic Surgery</v>
      </c>
      <c r="S78" s="47" t="str">
        <f>'Master List'!V78</f>
        <v>Mr Yogesh Nathdwarawala</v>
      </c>
      <c r="T78" s="49" t="str">
        <f>IF('Master List'!Y78="", "", 'Master List'!Y78)</f>
        <v/>
      </c>
      <c r="U78" s="49" t="str">
        <f>IF(T78="", "", VLOOKUP(T78, 'CWM &amp; Location'!B:D, 3, FALSE))</f>
        <v/>
      </c>
      <c r="V78" s="49" t="str">
        <f>IF('Master List'!Z78="", "", 'Master List'!Z78)</f>
        <v/>
      </c>
      <c r="W78" s="49" t="str">
        <f>IF('Master List'!AA78="", "", 'Master List'!AA78)</f>
        <v/>
      </c>
    </row>
    <row r="79" spans="1:23" ht="29.25" customHeight="1" x14ac:dyDescent="0.25">
      <c r="A79" s="47" t="str">
        <f>'Master List'!A79</f>
        <v>FP</v>
      </c>
      <c r="B79" s="47" t="str">
        <f>'Master List'!B79</f>
        <v>F2/7A6/026c</v>
      </c>
      <c r="C79" s="47" t="str">
        <f>'Master List'!C79</f>
        <v>WAL/F2/026c</v>
      </c>
      <c r="D79" s="48">
        <v>1</v>
      </c>
      <c r="E79" s="52" t="str">
        <f t="shared" si="1"/>
        <v>Trauma and Orthopaedic Surgery, Emergency Medicine, General (Internal) Medicine / Orthogeriatrics</v>
      </c>
      <c r="F79" s="49" t="str">
        <f>'Master List'!F79</f>
        <v>Aneurin Bevan University Health Board</v>
      </c>
      <c r="G79" s="49" t="str">
        <f>'Master List'!D79</f>
        <v>Mr Yogesh Nathdwarawala</v>
      </c>
      <c r="H79" s="47" t="str">
        <f>'Master List'!G79</f>
        <v>The Grange University Hospital / Royal Gwent Hospital</v>
      </c>
      <c r="I79" s="47" t="str">
        <f>VLOOKUP(H79, 'CWM &amp; Location'!B:D, 3, FALSE)</f>
        <v>Cwmbran / Newport</v>
      </c>
      <c r="J79" s="47" t="str">
        <f>IF('Master List'!I79="", 'Master List'!H79, CONCATENATE('Master List'!H79, " / ", 'Master List'!I79))</f>
        <v>Trauma and Orthopaedic Surgery</v>
      </c>
      <c r="K79" s="47" t="str">
        <f>'Master List'!J79</f>
        <v>Mr Yogesh Nathdwarawala</v>
      </c>
      <c r="L79" s="47" t="str">
        <f>'Master List'!M79</f>
        <v xml:space="preserve">The Grange University Hospital </v>
      </c>
      <c r="M79" s="47" t="str">
        <f>VLOOKUP(L79, 'CWM &amp; Location'!B:D, 3, FALSE)</f>
        <v>Cwmbran</v>
      </c>
      <c r="N79" s="47" t="str">
        <f>IF('Master List'!O79="", 'Master List'!N79, CONCATENATE('Master List'!N79, " / ", 'Master List'!O79))</f>
        <v>Emergency Medicine</v>
      </c>
      <c r="O79" s="47" t="str">
        <f>'Master List'!P79</f>
        <v>Dr Owain Chandler</v>
      </c>
      <c r="P79" s="47" t="str">
        <f>'Master List'!S79</f>
        <v>Ysbyty Ystrad Fawr</v>
      </c>
      <c r="Q79" s="47" t="str">
        <f>VLOOKUP(P79, 'CWM &amp; Location'!B:D, 3, FALSE)</f>
        <v>Ystrad Mynach</v>
      </c>
      <c r="R79" s="47" t="str">
        <f>IF('Master List'!U79="", 'Master List'!T79, CONCATENATE('Master List'!T79, " / ", 'Master List'!U79))</f>
        <v>General (Internal) Medicine / Orthogeriatrics</v>
      </c>
      <c r="S79" s="47" t="str">
        <f>'Master List'!V79</f>
        <v>Dr Inderpal Singh</v>
      </c>
      <c r="T79" s="49" t="str">
        <f>IF('Master List'!Y79="", "", 'Master List'!Y79)</f>
        <v/>
      </c>
      <c r="U79" s="49" t="str">
        <f>IF(T79="", "", VLOOKUP(T79, 'CWM &amp; Location'!B:D, 3, FALSE))</f>
        <v/>
      </c>
      <c r="V79" s="49" t="str">
        <f>IF('Master List'!Z79="", "", 'Master List'!Z79)</f>
        <v/>
      </c>
      <c r="W79" s="49" t="str">
        <f>IF('Master List'!AA79="", "", 'Master List'!AA79)</f>
        <v/>
      </c>
    </row>
    <row r="80" spans="1:23" ht="29.25" customHeight="1" x14ac:dyDescent="0.25">
      <c r="A80" s="47" t="str">
        <f>'Master List'!A80</f>
        <v>FP</v>
      </c>
      <c r="B80" s="47" t="str">
        <f>'Master List'!B80</f>
        <v>F2/7A6/027a</v>
      </c>
      <c r="C80" s="47" t="str">
        <f>'Master List'!C80</f>
        <v>WAL/F2/027a</v>
      </c>
      <c r="D80" s="48">
        <v>1</v>
      </c>
      <c r="E80" s="52" t="str">
        <f t="shared" si="1"/>
        <v>Trauma and Orthopaedic Surgery, Geriatric Medicine, Emergency Medicine</v>
      </c>
      <c r="F80" s="49" t="str">
        <f>'Master List'!F80</f>
        <v>Aneurin Bevan University Health Board</v>
      </c>
      <c r="G80" s="49" t="str">
        <f>'Master List'!D80</f>
        <v>Mr Mark Lewis</v>
      </c>
      <c r="H80" s="47" t="str">
        <f>'Master List'!G80</f>
        <v>The Grange University Hospital / Royal Gwent Hospital</v>
      </c>
      <c r="I80" s="47" t="str">
        <f>VLOOKUP(H80, 'CWM &amp; Location'!B:D, 3, FALSE)</f>
        <v>Cwmbran / Newport</v>
      </c>
      <c r="J80" s="47" t="str">
        <f>IF('Master List'!I80="", 'Master List'!H80, CONCATENATE('Master List'!H80, " / ", 'Master List'!I80))</f>
        <v>Trauma and Orthopaedic Surgery</v>
      </c>
      <c r="K80" s="47" t="str">
        <f>'Master List'!J80</f>
        <v>Mr Mark Lewis</v>
      </c>
      <c r="L80" s="47" t="str">
        <f>'Master List'!M80</f>
        <v>Ysbyty Ystrad Fawr</v>
      </c>
      <c r="M80" s="47" t="str">
        <f>VLOOKUP(L80, 'CWM &amp; Location'!B:D, 3, FALSE)</f>
        <v>Ystrad Mynach</v>
      </c>
      <c r="N80" s="47" t="str">
        <f>IF('Master List'!O80="", 'Master List'!N80, CONCATENATE('Master List'!N80, " / ", 'Master List'!O80))</f>
        <v>Geriatric Medicine</v>
      </c>
      <c r="O80" s="47" t="str">
        <f>'Master List'!P80</f>
        <v>Dr Zahid Subhan</v>
      </c>
      <c r="P80" s="47" t="str">
        <f>'Master List'!S80</f>
        <v xml:space="preserve">The Grange University Hospital </v>
      </c>
      <c r="Q80" s="47" t="str">
        <f>VLOOKUP(P80, 'CWM &amp; Location'!B:D, 3, FALSE)</f>
        <v>Cwmbran</v>
      </c>
      <c r="R80" s="47" t="str">
        <f>IF('Master List'!U80="", 'Master List'!T80, CONCATENATE('Master List'!T80, " / ", 'Master List'!U80))</f>
        <v>Emergency Medicine</v>
      </c>
      <c r="S80" s="47" t="str">
        <f>'Master List'!V80</f>
        <v>Dr Jonathan Curry</v>
      </c>
      <c r="T80" s="49" t="str">
        <f>IF('Master List'!Y80="", "", 'Master List'!Y80)</f>
        <v/>
      </c>
      <c r="U80" s="49" t="str">
        <f>IF(T80="", "", VLOOKUP(T80, 'CWM &amp; Location'!B:D, 3, FALSE))</f>
        <v/>
      </c>
      <c r="V80" s="49" t="str">
        <f>IF('Master List'!Z80="", "", 'Master List'!Z80)</f>
        <v/>
      </c>
      <c r="W80" s="49" t="str">
        <f>IF('Master List'!AA80="", "", 'Master List'!AA80)</f>
        <v/>
      </c>
    </row>
    <row r="81" spans="1:23" ht="29.25" customHeight="1" x14ac:dyDescent="0.25">
      <c r="A81" s="47" t="str">
        <f>'Master List'!A81</f>
        <v>FP</v>
      </c>
      <c r="B81" s="47" t="str">
        <f>'Master List'!B81</f>
        <v>F2/7A6/027b</v>
      </c>
      <c r="C81" s="47" t="str">
        <f>'Master List'!C81</f>
        <v>WAL/F2/027b</v>
      </c>
      <c r="D81" s="48">
        <v>1</v>
      </c>
      <c r="E81" s="52" t="str">
        <f t="shared" si="1"/>
        <v>Emergency Medicine, Trauma and Orthopaedic Surgery, Geriatric Medicine</v>
      </c>
      <c r="F81" s="49" t="str">
        <f>'Master List'!F81</f>
        <v>Aneurin Bevan University Health Board</v>
      </c>
      <c r="G81" s="49" t="str">
        <f>'Master List'!D81</f>
        <v>Dr Jonathan Curry</v>
      </c>
      <c r="H81" s="47" t="str">
        <f>'Master List'!G81</f>
        <v xml:space="preserve">The Grange University Hospital </v>
      </c>
      <c r="I81" s="47" t="str">
        <f>VLOOKUP(H81, 'CWM &amp; Location'!B:D, 3, FALSE)</f>
        <v>Cwmbran</v>
      </c>
      <c r="J81" s="47" t="str">
        <f>IF('Master List'!I81="", 'Master List'!H81, CONCATENATE('Master List'!H81, " / ", 'Master List'!I81))</f>
        <v>Emergency Medicine</v>
      </c>
      <c r="K81" s="47" t="str">
        <f>'Master List'!J81</f>
        <v>Dr Jonathan Curry</v>
      </c>
      <c r="L81" s="47" t="str">
        <f>'Master List'!M81</f>
        <v>The Grange University Hospital / Royal Gwent Hospital</v>
      </c>
      <c r="M81" s="47" t="str">
        <f>VLOOKUP(L81, 'CWM &amp; Location'!B:D, 3, FALSE)</f>
        <v>Cwmbran / Newport</v>
      </c>
      <c r="N81" s="47" t="str">
        <f>IF('Master List'!O81="", 'Master List'!N81, CONCATENATE('Master List'!N81, " / ", 'Master List'!O81))</f>
        <v>Trauma and Orthopaedic Surgery</v>
      </c>
      <c r="O81" s="47" t="str">
        <f>'Master List'!P81</f>
        <v>Mr Mark Lewis</v>
      </c>
      <c r="P81" s="47" t="str">
        <f>'Master List'!S81</f>
        <v>Ysbyty Ystrad Fawr</v>
      </c>
      <c r="Q81" s="47" t="str">
        <f>VLOOKUP(P81, 'CWM &amp; Location'!B:D, 3, FALSE)</f>
        <v>Ystrad Mynach</v>
      </c>
      <c r="R81" s="47" t="str">
        <f>IF('Master List'!U81="", 'Master List'!T81, CONCATENATE('Master List'!T81, " / ", 'Master List'!U81))</f>
        <v>Geriatric Medicine</v>
      </c>
      <c r="S81" s="47" t="str">
        <f>'Master List'!V81</f>
        <v>Dr Zahid Subhan</v>
      </c>
      <c r="T81" s="49" t="str">
        <f>IF('Master List'!Y81="", "", 'Master List'!Y81)</f>
        <v/>
      </c>
      <c r="U81" s="49" t="str">
        <f>IF(T81="", "", VLOOKUP(T81, 'CWM &amp; Location'!B:D, 3, FALSE))</f>
        <v/>
      </c>
      <c r="V81" s="49" t="str">
        <f>IF('Master List'!Z81="", "", 'Master List'!Z81)</f>
        <v/>
      </c>
      <c r="W81" s="49" t="str">
        <f>IF('Master List'!AA81="", "", 'Master List'!AA81)</f>
        <v/>
      </c>
    </row>
    <row r="82" spans="1:23" ht="29.25" customHeight="1" x14ac:dyDescent="0.25">
      <c r="A82" s="47" t="str">
        <f>'Master List'!A82</f>
        <v>FP</v>
      </c>
      <c r="B82" s="47" t="str">
        <f>'Master List'!B82</f>
        <v>F2/7A6/027c</v>
      </c>
      <c r="C82" s="47" t="str">
        <f>'Master List'!C82</f>
        <v>WAL/F2/027c</v>
      </c>
      <c r="D82" s="48">
        <v>1</v>
      </c>
      <c r="E82" s="52" t="str">
        <f t="shared" si="1"/>
        <v>Geriatric Medicine, Emergency Medicine, Trauma and Orthopaedic Surgery</v>
      </c>
      <c r="F82" s="49" t="str">
        <f>'Master List'!F82</f>
        <v>Aneurin Bevan University Health Board</v>
      </c>
      <c r="G82" s="49" t="str">
        <f>'Master List'!D82</f>
        <v>Dr Zahid Subhan</v>
      </c>
      <c r="H82" s="47" t="str">
        <f>'Master List'!G82</f>
        <v>Ysbyty Ystrad Fawr</v>
      </c>
      <c r="I82" s="47" t="str">
        <f>VLOOKUP(H82, 'CWM &amp; Location'!B:D, 3, FALSE)</f>
        <v>Ystrad Mynach</v>
      </c>
      <c r="J82" s="47" t="str">
        <f>IF('Master List'!I82="", 'Master List'!H82, CONCATENATE('Master List'!H82, " / ", 'Master List'!I82))</f>
        <v>Geriatric Medicine</v>
      </c>
      <c r="K82" s="47" t="str">
        <f>'Master List'!J82</f>
        <v>Dr Zahid Subhan</v>
      </c>
      <c r="L82" s="47" t="str">
        <f>'Master List'!M82</f>
        <v xml:space="preserve">The Grange University Hospital </v>
      </c>
      <c r="M82" s="47" t="str">
        <f>VLOOKUP(L82, 'CWM &amp; Location'!B:D, 3, FALSE)</f>
        <v>Cwmbran</v>
      </c>
      <c r="N82" s="47" t="str">
        <f>IF('Master List'!O82="", 'Master List'!N82, CONCATENATE('Master List'!N82, " / ", 'Master List'!O82))</f>
        <v>Emergency Medicine</v>
      </c>
      <c r="O82" s="47" t="str">
        <f>'Master List'!P82</f>
        <v>Dr Jonathan Curry</v>
      </c>
      <c r="P82" s="47" t="str">
        <f>'Master List'!S82</f>
        <v>The Grange University Hospital / Royal Gwent Hospital</v>
      </c>
      <c r="Q82" s="47" t="str">
        <f>VLOOKUP(P82, 'CWM &amp; Location'!B:D, 3, FALSE)</f>
        <v>Cwmbran / Newport</v>
      </c>
      <c r="R82" s="47" t="str">
        <f>IF('Master List'!U82="", 'Master List'!T82, CONCATENATE('Master List'!T82, " / ", 'Master List'!U82))</f>
        <v>Trauma and Orthopaedic Surgery</v>
      </c>
      <c r="S82" s="47" t="str">
        <f>'Master List'!V82</f>
        <v>Mr Mark Lewis</v>
      </c>
      <c r="T82" s="49" t="str">
        <f>IF('Master List'!Y82="", "", 'Master List'!Y82)</f>
        <v/>
      </c>
      <c r="U82" s="49" t="str">
        <f>IF(T82="", "", VLOOKUP(T82, 'CWM &amp; Location'!B:D, 3, FALSE))</f>
        <v/>
      </c>
      <c r="V82" s="49" t="str">
        <f>IF('Master List'!Z82="", "", 'Master List'!Z82)</f>
        <v/>
      </c>
      <c r="W82" s="49" t="str">
        <f>IF('Master List'!AA82="", "", 'Master List'!AA82)</f>
        <v/>
      </c>
    </row>
    <row r="83" spans="1:23" ht="29.25" customHeight="1" x14ac:dyDescent="0.25">
      <c r="A83" s="47" t="str">
        <f>'Master List'!A83</f>
        <v>FP</v>
      </c>
      <c r="B83" s="47" t="str">
        <f>'Master List'!B83</f>
        <v>F2/7A6/028a</v>
      </c>
      <c r="C83" s="47" t="str">
        <f>'Master List'!C83</f>
        <v>WAL/F2/028a</v>
      </c>
      <c r="D83" s="48">
        <v>1</v>
      </c>
      <c r="E83" s="52" t="str">
        <f t="shared" si="1"/>
        <v>Obstetrics and Gynaecology, Trauma and Orthopaedic Surgery, Emergency Medicine</v>
      </c>
      <c r="F83" s="49" t="str">
        <f>'Master List'!F83</f>
        <v>Aneurin Bevan University Health Board</v>
      </c>
      <c r="G83" s="49" t="str">
        <f>'Master List'!D83</f>
        <v>Mrs Nida Afshan</v>
      </c>
      <c r="H83" s="47" t="str">
        <f>'Master List'!G83</f>
        <v xml:space="preserve">The Grange University Hospital </v>
      </c>
      <c r="I83" s="47" t="str">
        <f>VLOOKUP(H83, 'CWM &amp; Location'!B:D, 3, FALSE)</f>
        <v>Cwmbran</v>
      </c>
      <c r="J83" s="47" t="str">
        <f>IF('Master List'!I83="", 'Master List'!H83, CONCATENATE('Master List'!H83, " / ", 'Master List'!I83))</f>
        <v>Obstetrics and Gynaecology</v>
      </c>
      <c r="K83" s="47" t="str">
        <f>'Master List'!J83</f>
        <v>Mrs Nida Afshan</v>
      </c>
      <c r="L83" s="47" t="str">
        <f>'Master List'!M83</f>
        <v>The Grange University Hospital / Royal Gwent Hospital</v>
      </c>
      <c r="M83" s="47" t="str">
        <f>VLOOKUP(L83, 'CWM &amp; Location'!B:D, 3, FALSE)</f>
        <v>Cwmbran / Newport</v>
      </c>
      <c r="N83" s="47" t="str">
        <f>IF('Master List'!O83="", 'Master List'!N83, CONCATENATE('Master List'!N83, " / ", 'Master List'!O83))</f>
        <v>Trauma and Orthopaedic Surgery</v>
      </c>
      <c r="O83" s="47" t="str">
        <f>'Master List'!P83</f>
        <v>Mr Daniel Parfitt</v>
      </c>
      <c r="P83" s="47" t="str">
        <f>'Master List'!S83</f>
        <v xml:space="preserve">The Grange University Hospital </v>
      </c>
      <c r="Q83" s="47" t="str">
        <f>VLOOKUP(P83, 'CWM &amp; Location'!B:D, 3, FALSE)</f>
        <v>Cwmbran</v>
      </c>
      <c r="R83" s="47" t="str">
        <f>IF('Master List'!U83="", 'Master List'!T83, CONCATENATE('Master List'!T83, " / ", 'Master List'!U83))</f>
        <v>Emergency Medicine</v>
      </c>
      <c r="S83" s="47" t="str">
        <f>'Master List'!V83</f>
        <v>Dr Ceri Spencer</v>
      </c>
      <c r="T83" s="49" t="str">
        <f>IF('Master List'!Y83="", "", 'Master List'!Y83)</f>
        <v/>
      </c>
      <c r="U83" s="49" t="str">
        <f>IF(T83="", "", VLOOKUP(T83, 'CWM &amp; Location'!B:D, 3, FALSE))</f>
        <v/>
      </c>
      <c r="V83" s="49" t="str">
        <f>IF('Master List'!Z83="", "", 'Master List'!Z83)</f>
        <v/>
      </c>
      <c r="W83" s="49" t="str">
        <f>IF('Master List'!AA83="", "", 'Master List'!AA83)</f>
        <v/>
      </c>
    </row>
    <row r="84" spans="1:23" ht="29.25" customHeight="1" x14ac:dyDescent="0.25">
      <c r="A84" s="47" t="str">
        <f>'Master List'!A84</f>
        <v>FP</v>
      </c>
      <c r="B84" s="47" t="str">
        <f>'Master List'!B84</f>
        <v>F2/7A6/028b</v>
      </c>
      <c r="C84" s="47" t="str">
        <f>'Master List'!C84</f>
        <v>WAL/F2/028b</v>
      </c>
      <c r="D84" s="48">
        <v>1</v>
      </c>
      <c r="E84" s="52" t="str">
        <f t="shared" si="1"/>
        <v>Emergency Medicine, Obstetrics and Gynaecology, Trauma and Orthopaedic Surgery</v>
      </c>
      <c r="F84" s="49" t="str">
        <f>'Master List'!F84</f>
        <v>Aneurin Bevan University Health Board</v>
      </c>
      <c r="G84" s="49" t="str">
        <f>'Master List'!D84</f>
        <v>Dr Ceri Spencer</v>
      </c>
      <c r="H84" s="47" t="str">
        <f>'Master List'!G84</f>
        <v xml:space="preserve">The Grange University Hospital </v>
      </c>
      <c r="I84" s="47" t="str">
        <f>VLOOKUP(H84, 'CWM &amp; Location'!B:D, 3, FALSE)</f>
        <v>Cwmbran</v>
      </c>
      <c r="J84" s="47" t="str">
        <f>IF('Master List'!I84="", 'Master List'!H84, CONCATENATE('Master List'!H84, " / ", 'Master List'!I84))</f>
        <v>Emergency Medicine</v>
      </c>
      <c r="K84" s="47" t="str">
        <f>'Master List'!J84</f>
        <v>Dr Ceri Spencer</v>
      </c>
      <c r="L84" s="47" t="str">
        <f>'Master List'!M84</f>
        <v xml:space="preserve">The Grange University Hospital </v>
      </c>
      <c r="M84" s="47" t="str">
        <f>VLOOKUP(L84, 'CWM &amp; Location'!B:D, 3, FALSE)</f>
        <v>Cwmbran</v>
      </c>
      <c r="N84" s="47" t="str">
        <f>IF('Master List'!O84="", 'Master List'!N84, CONCATENATE('Master List'!N84, " / ", 'Master List'!O84))</f>
        <v>Obstetrics and Gynaecology</v>
      </c>
      <c r="O84" s="47" t="str">
        <f>'Master List'!P84</f>
        <v>Mrs Nida Afshan</v>
      </c>
      <c r="P84" s="47" t="str">
        <f>'Master List'!S84</f>
        <v>The Grange University Hospital / Royal Gwent Hospital</v>
      </c>
      <c r="Q84" s="47" t="str">
        <f>VLOOKUP(P84, 'CWM &amp; Location'!B:D, 3, FALSE)</f>
        <v>Cwmbran / Newport</v>
      </c>
      <c r="R84" s="47" t="str">
        <f>IF('Master List'!U84="", 'Master List'!T84, CONCATENATE('Master List'!T84, " / ", 'Master List'!U84))</f>
        <v>Trauma and Orthopaedic Surgery</v>
      </c>
      <c r="S84" s="47" t="str">
        <f>'Master List'!V84</f>
        <v>Mr Daniel Parfitt</v>
      </c>
      <c r="T84" s="49" t="str">
        <f>IF('Master List'!Y84="", "", 'Master List'!Y84)</f>
        <v/>
      </c>
      <c r="U84" s="49" t="str">
        <f>IF(T84="", "", VLOOKUP(T84, 'CWM &amp; Location'!B:D, 3, FALSE))</f>
        <v/>
      </c>
      <c r="V84" s="49" t="str">
        <f>IF('Master List'!Z84="", "", 'Master List'!Z84)</f>
        <v/>
      </c>
      <c r="W84" s="49" t="str">
        <f>IF('Master List'!AA84="", "", 'Master List'!AA84)</f>
        <v/>
      </c>
    </row>
    <row r="85" spans="1:23" ht="29.25" customHeight="1" x14ac:dyDescent="0.25">
      <c r="A85" s="47" t="str">
        <f>'Master List'!A85</f>
        <v>FP</v>
      </c>
      <c r="B85" s="47" t="str">
        <f>'Master List'!B85</f>
        <v>F2/7A6/028c</v>
      </c>
      <c r="C85" s="47" t="str">
        <f>'Master List'!C85</f>
        <v>WAL/F2/028c</v>
      </c>
      <c r="D85" s="48">
        <v>1</v>
      </c>
      <c r="E85" s="52" t="str">
        <f t="shared" si="1"/>
        <v>Trauma and Orthopaedic Surgery, Emergency Medicine, Obstetrics and Gynaecology</v>
      </c>
      <c r="F85" s="49" t="str">
        <f>'Master List'!F85</f>
        <v>Aneurin Bevan University Health Board</v>
      </c>
      <c r="G85" s="49" t="str">
        <f>'Master List'!D85</f>
        <v>Mr Daniel Parfitt</v>
      </c>
      <c r="H85" s="47" t="str">
        <f>'Master List'!G85</f>
        <v>The Grange University Hospital / Royal Gwent Hospital</v>
      </c>
      <c r="I85" s="47" t="str">
        <f>VLOOKUP(H85, 'CWM &amp; Location'!B:D, 3, FALSE)</f>
        <v>Cwmbran / Newport</v>
      </c>
      <c r="J85" s="47" t="str">
        <f>IF('Master List'!I85="", 'Master List'!H85, CONCATENATE('Master List'!H85, " / ", 'Master List'!I85))</f>
        <v>Trauma and Orthopaedic Surgery</v>
      </c>
      <c r="K85" s="47" t="str">
        <f>'Master List'!J85</f>
        <v>Mr Daniel Parfitt</v>
      </c>
      <c r="L85" s="47" t="str">
        <f>'Master List'!M85</f>
        <v xml:space="preserve">The Grange University Hospital </v>
      </c>
      <c r="M85" s="47" t="str">
        <f>VLOOKUP(L85, 'CWM &amp; Location'!B:D, 3, FALSE)</f>
        <v>Cwmbran</v>
      </c>
      <c r="N85" s="47" t="str">
        <f>IF('Master List'!O85="", 'Master List'!N85, CONCATENATE('Master List'!N85, " / ", 'Master List'!O85))</f>
        <v>Emergency Medicine</v>
      </c>
      <c r="O85" s="47" t="str">
        <f>'Master List'!P85</f>
        <v>Dr Ceri Spencer</v>
      </c>
      <c r="P85" s="47" t="str">
        <f>'Master List'!S85</f>
        <v xml:space="preserve">The Grange University Hospital </v>
      </c>
      <c r="Q85" s="47" t="str">
        <f>VLOOKUP(P85, 'CWM &amp; Location'!B:D, 3, FALSE)</f>
        <v>Cwmbran</v>
      </c>
      <c r="R85" s="47" t="str">
        <f>IF('Master List'!U85="", 'Master List'!T85, CONCATENATE('Master List'!T85, " / ", 'Master List'!U85))</f>
        <v>Obstetrics and Gynaecology</v>
      </c>
      <c r="S85" s="47" t="str">
        <f>'Master List'!V85</f>
        <v>Mrs Nida Afshan</v>
      </c>
      <c r="T85" s="49" t="str">
        <f>IF('Master List'!Y85="", "", 'Master List'!Y85)</f>
        <v/>
      </c>
      <c r="U85" s="49" t="str">
        <f>IF(T85="", "", VLOOKUP(T85, 'CWM &amp; Location'!B:D, 3, FALSE))</f>
        <v/>
      </c>
      <c r="V85" s="49" t="str">
        <f>IF('Master List'!Z85="", "", 'Master List'!Z85)</f>
        <v/>
      </c>
      <c r="W85" s="49" t="str">
        <f>IF('Master List'!AA85="", "", 'Master List'!AA85)</f>
        <v/>
      </c>
    </row>
    <row r="86" spans="1:23" ht="29.25" customHeight="1" x14ac:dyDescent="0.25">
      <c r="A86" s="47" t="str">
        <f>'Master List'!A86</f>
        <v>FP</v>
      </c>
      <c r="B86" s="47" t="str">
        <f>'Master List'!B86</f>
        <v>F2/7A6/029a</v>
      </c>
      <c r="C86" s="47" t="str">
        <f>'Master List'!C86</f>
        <v>WAL/F2/029a</v>
      </c>
      <c r="D86" s="48">
        <v>1</v>
      </c>
      <c r="E86" s="52" t="str">
        <f t="shared" si="1"/>
        <v>General Psychiatry, Urology, Obstetrics and Gynaecology</v>
      </c>
      <c r="F86" s="49" t="str">
        <f>'Master List'!F86</f>
        <v>Aneurin Bevan University Health Board</v>
      </c>
      <c r="G86" s="49" t="str">
        <f>'Master List'!D86</f>
        <v>Dr Maryam Afzal</v>
      </c>
      <c r="H86" s="47" t="str">
        <f>'Master List'!G86</f>
        <v>Gold Tops</v>
      </c>
      <c r="I86" s="47" t="str">
        <f>VLOOKUP(H86, 'CWM &amp; Location'!B:D, 3, FALSE)</f>
        <v>Newport</v>
      </c>
      <c r="J86" s="47" t="str">
        <f>IF('Master List'!I86="", 'Master List'!H86, CONCATENATE('Master List'!H86, " / ", 'Master List'!I86))</f>
        <v>General Psychiatry</v>
      </c>
      <c r="K86" s="47" t="str">
        <f>'Master List'!J86</f>
        <v>Dr Maryam Afzal</v>
      </c>
      <c r="L86" s="47" t="str">
        <f>'Master List'!M86</f>
        <v>Royal Gwent Hospital</v>
      </c>
      <c r="M86" s="47" t="str">
        <f>VLOOKUP(L86, 'CWM &amp; Location'!B:D, 3, FALSE)</f>
        <v>Newport</v>
      </c>
      <c r="N86" s="47" t="str">
        <f>IF('Master List'!O86="", 'Master List'!N86, CONCATENATE('Master List'!N86, " / ", 'Master List'!O86))</f>
        <v>Urology</v>
      </c>
      <c r="O86" s="47" t="str">
        <f>'Master List'!P86</f>
        <v>Mr Adam Carter</v>
      </c>
      <c r="P86" s="47" t="str">
        <f>'Master List'!S86</f>
        <v xml:space="preserve">The Grange University Hospital </v>
      </c>
      <c r="Q86" s="47" t="str">
        <f>VLOOKUP(P86, 'CWM &amp; Location'!B:D, 3, FALSE)</f>
        <v>Cwmbran</v>
      </c>
      <c r="R86" s="47" t="str">
        <f>IF('Master List'!U86="", 'Master List'!T86, CONCATENATE('Master List'!T86, " / ", 'Master List'!U86))</f>
        <v>Obstetrics and Gynaecology</v>
      </c>
      <c r="S86" s="47" t="str">
        <f>'Master List'!V86</f>
        <v>Mrs Nida Afshan</v>
      </c>
      <c r="T86" s="49" t="str">
        <f>IF('Master List'!Y86="", "", 'Master List'!Y86)</f>
        <v/>
      </c>
      <c r="U86" s="49" t="str">
        <f>IF(T86="", "", VLOOKUP(T86, 'CWM &amp; Location'!B:D, 3, FALSE))</f>
        <v/>
      </c>
      <c r="V86" s="49" t="str">
        <f>IF('Master List'!Z86="", "", 'Master List'!Z86)</f>
        <v/>
      </c>
      <c r="W86" s="49" t="str">
        <f>IF('Master List'!AA86="", "", 'Master List'!AA86)</f>
        <v/>
      </c>
    </row>
    <row r="87" spans="1:23" ht="29.25" customHeight="1" x14ac:dyDescent="0.25">
      <c r="A87" s="47" t="str">
        <f>'Master List'!A87</f>
        <v>FP</v>
      </c>
      <c r="B87" s="47" t="str">
        <f>'Master List'!B87</f>
        <v>F2/7A6/029b</v>
      </c>
      <c r="C87" s="47" t="str">
        <f>'Master List'!C87</f>
        <v>WAL/F2/029b</v>
      </c>
      <c r="D87" s="48">
        <v>1</v>
      </c>
      <c r="E87" s="52" t="str">
        <f t="shared" si="1"/>
        <v>Obstetrics and Gynaecology, General Psychiatry, Urology</v>
      </c>
      <c r="F87" s="49" t="str">
        <f>'Master List'!F87</f>
        <v>Aneurin Bevan University Health Board</v>
      </c>
      <c r="G87" s="49" t="str">
        <f>'Master List'!D87</f>
        <v>Mrs Nida Afshan</v>
      </c>
      <c r="H87" s="47" t="str">
        <f>'Master List'!G87</f>
        <v xml:space="preserve">The Grange University Hospital </v>
      </c>
      <c r="I87" s="47" t="str">
        <f>VLOOKUP(H87, 'CWM &amp; Location'!B:D, 3, FALSE)</f>
        <v>Cwmbran</v>
      </c>
      <c r="J87" s="47" t="str">
        <f>IF('Master List'!I87="", 'Master List'!H87, CONCATENATE('Master List'!H87, " / ", 'Master List'!I87))</f>
        <v>Obstetrics and Gynaecology</v>
      </c>
      <c r="K87" s="47" t="str">
        <f>'Master List'!J87</f>
        <v>Mrs Nida Afshan</v>
      </c>
      <c r="L87" s="47" t="str">
        <f>'Master List'!M87</f>
        <v>Gold Tops</v>
      </c>
      <c r="M87" s="47" t="str">
        <f>VLOOKUP(L87, 'CWM &amp; Location'!B:D, 3, FALSE)</f>
        <v>Newport</v>
      </c>
      <c r="N87" s="47" t="str">
        <f>IF('Master List'!O87="", 'Master List'!N87, CONCATENATE('Master List'!N87, " / ", 'Master List'!O87))</f>
        <v>General Psychiatry</v>
      </c>
      <c r="O87" s="47" t="str">
        <f>'Master List'!P87</f>
        <v>Dr Maryam Afzal</v>
      </c>
      <c r="P87" s="47" t="str">
        <f>'Master List'!S87</f>
        <v>Royal Gwent Hospital</v>
      </c>
      <c r="Q87" s="47" t="str">
        <f>VLOOKUP(P87, 'CWM &amp; Location'!B:D, 3, FALSE)</f>
        <v>Newport</v>
      </c>
      <c r="R87" s="47" t="str">
        <f>IF('Master List'!U87="", 'Master List'!T87, CONCATENATE('Master List'!T87, " / ", 'Master List'!U87))</f>
        <v>Urology</v>
      </c>
      <c r="S87" s="47" t="str">
        <f>'Master List'!V87</f>
        <v>Mr Adam Carter</v>
      </c>
      <c r="T87" s="49" t="str">
        <f>IF('Master List'!Y87="", "", 'Master List'!Y87)</f>
        <v/>
      </c>
      <c r="U87" s="49" t="str">
        <f>IF(T87="", "", VLOOKUP(T87, 'CWM &amp; Location'!B:D, 3, FALSE))</f>
        <v/>
      </c>
      <c r="V87" s="49" t="str">
        <f>IF('Master List'!Z87="", "", 'Master List'!Z87)</f>
        <v/>
      </c>
      <c r="W87" s="49" t="str">
        <f>IF('Master List'!AA87="", "", 'Master List'!AA87)</f>
        <v/>
      </c>
    </row>
    <row r="88" spans="1:23" ht="29.25" customHeight="1" x14ac:dyDescent="0.25">
      <c r="A88" s="47" t="str">
        <f>'Master List'!A88</f>
        <v>FP</v>
      </c>
      <c r="B88" s="47" t="str">
        <f>'Master List'!B88</f>
        <v>F2/7A6/029c</v>
      </c>
      <c r="C88" s="47" t="str">
        <f>'Master List'!C88</f>
        <v>WAL/F2/029c</v>
      </c>
      <c r="D88" s="48">
        <v>1</v>
      </c>
      <c r="E88" s="52" t="str">
        <f t="shared" si="1"/>
        <v>Urology, Obstetrics and Gynaecology, General Psychiatry</v>
      </c>
      <c r="F88" s="49" t="str">
        <f>'Master List'!F88</f>
        <v>Aneurin Bevan University Health Board</v>
      </c>
      <c r="G88" s="49" t="str">
        <f>'Master List'!D88</f>
        <v>Mr Adam Carter</v>
      </c>
      <c r="H88" s="47" t="str">
        <f>'Master List'!G88</f>
        <v>Royal Gwent Hospital</v>
      </c>
      <c r="I88" s="47" t="str">
        <f>VLOOKUP(H88, 'CWM &amp; Location'!B:D, 3, FALSE)</f>
        <v>Newport</v>
      </c>
      <c r="J88" s="47" t="str">
        <f>IF('Master List'!I88="", 'Master List'!H88, CONCATENATE('Master List'!H88, " / ", 'Master List'!I88))</f>
        <v>Urology</v>
      </c>
      <c r="K88" s="47" t="str">
        <f>'Master List'!J88</f>
        <v>Mr Adam Carter</v>
      </c>
      <c r="L88" s="47" t="str">
        <f>'Master List'!M88</f>
        <v xml:space="preserve">The Grange University Hospital </v>
      </c>
      <c r="M88" s="47" t="str">
        <f>VLOOKUP(L88, 'CWM &amp; Location'!B:D, 3, FALSE)</f>
        <v>Cwmbran</v>
      </c>
      <c r="N88" s="47" t="str">
        <f>IF('Master List'!O88="", 'Master List'!N88, CONCATENATE('Master List'!N88, " / ", 'Master List'!O88))</f>
        <v>Obstetrics and Gynaecology</v>
      </c>
      <c r="O88" s="47" t="str">
        <f>'Master List'!P88</f>
        <v>Mrs Nida Afshan</v>
      </c>
      <c r="P88" s="47" t="str">
        <f>'Master List'!S88</f>
        <v>Gold Tops</v>
      </c>
      <c r="Q88" s="47" t="str">
        <f>VLOOKUP(P88, 'CWM &amp; Location'!B:D, 3, FALSE)</f>
        <v>Newport</v>
      </c>
      <c r="R88" s="47" t="str">
        <f>IF('Master List'!U88="", 'Master List'!T88, CONCATENATE('Master List'!T88, " / ", 'Master List'!U88))</f>
        <v>General Psychiatry</v>
      </c>
      <c r="S88" s="47" t="str">
        <f>'Master List'!V88</f>
        <v>Dr Maryam Afzal</v>
      </c>
      <c r="T88" s="49" t="str">
        <f>IF('Master List'!Y88="", "", 'Master List'!Y88)</f>
        <v/>
      </c>
      <c r="U88" s="49" t="str">
        <f>IF(T88="", "", VLOOKUP(T88, 'CWM &amp; Location'!B:D, 3, FALSE))</f>
        <v/>
      </c>
      <c r="V88" s="49" t="str">
        <f>IF('Master List'!Z88="", "", 'Master List'!Z88)</f>
        <v/>
      </c>
      <c r="W88" s="49" t="str">
        <f>IF('Master List'!AA88="", "", 'Master List'!AA88)</f>
        <v/>
      </c>
    </row>
    <row r="89" spans="1:23" ht="29.25" customHeight="1" x14ac:dyDescent="0.25">
      <c r="A89" s="47" t="str">
        <f>'Master List'!A89</f>
        <v>FP</v>
      </c>
      <c r="B89" s="47" t="str">
        <f>'Master List'!B89</f>
        <v>F2/7A6/030a</v>
      </c>
      <c r="C89" s="47" t="str">
        <f>'Master List'!C89</f>
        <v>WAL/F2/030a</v>
      </c>
      <c r="D89" s="48">
        <v>1</v>
      </c>
      <c r="E89" s="52" t="str">
        <f t="shared" si="1"/>
        <v>Otolaryngology, Urology, Emergency Medicine</v>
      </c>
      <c r="F89" s="49" t="str">
        <f>'Master List'!F89</f>
        <v>Aneurin Bevan University Health Board</v>
      </c>
      <c r="G89" s="49" t="str">
        <f>'Master List'!D89</f>
        <v>Miss Julia Addams-Williams</v>
      </c>
      <c r="H89" s="47" t="str">
        <f>'Master List'!G89</f>
        <v>Royal Gwent Hospital</v>
      </c>
      <c r="I89" s="47" t="str">
        <f>VLOOKUP(H89, 'CWM &amp; Location'!B:D, 3, FALSE)</f>
        <v>Newport</v>
      </c>
      <c r="J89" s="47" t="str">
        <f>IF('Master List'!I89="", 'Master List'!H89, CONCATENATE('Master List'!H89, " / ", 'Master List'!I89))</f>
        <v>Otolaryngology</v>
      </c>
      <c r="K89" s="47" t="str">
        <f>'Master List'!J89</f>
        <v>Miss Julia Addams-Williams</v>
      </c>
      <c r="L89" s="47" t="str">
        <f>'Master List'!M89</f>
        <v>Royal Gwent Hospital</v>
      </c>
      <c r="M89" s="47" t="str">
        <f>VLOOKUP(L89, 'CWM &amp; Location'!B:D, 3, FALSE)</f>
        <v>Newport</v>
      </c>
      <c r="N89" s="47" t="str">
        <f>IF('Master List'!O89="", 'Master List'!N89, CONCATENATE('Master List'!N89, " / ", 'Master List'!O89))</f>
        <v>Urology</v>
      </c>
      <c r="O89" s="47" t="str">
        <f>'Master List'!P89</f>
        <v>Mr Jim Wilson</v>
      </c>
      <c r="P89" s="47" t="str">
        <f>'Master List'!S89</f>
        <v xml:space="preserve">The Grange University Hospital </v>
      </c>
      <c r="Q89" s="47" t="str">
        <f>VLOOKUP(P89, 'CWM &amp; Location'!B:D, 3, FALSE)</f>
        <v>Cwmbran</v>
      </c>
      <c r="R89" s="47" t="str">
        <f>IF('Master List'!U89="", 'Master List'!T89, CONCATENATE('Master List'!T89, " / ", 'Master List'!U89))</f>
        <v>Emergency Medicine</v>
      </c>
      <c r="S89" s="47" t="str">
        <f>'Master List'!V89</f>
        <v>Dr Michael Jose</v>
      </c>
      <c r="T89" s="49" t="str">
        <f>IF('Master List'!Y89="", "", 'Master List'!Y89)</f>
        <v/>
      </c>
      <c r="U89" s="49" t="str">
        <f>IF(T89="", "", VLOOKUP(T89, 'CWM &amp; Location'!B:D, 3, FALSE))</f>
        <v/>
      </c>
      <c r="V89" s="49" t="str">
        <f>IF('Master List'!Z89="", "", 'Master List'!Z89)</f>
        <v/>
      </c>
      <c r="W89" s="49" t="str">
        <f>IF('Master List'!AA89="", "", 'Master List'!AA89)</f>
        <v/>
      </c>
    </row>
    <row r="90" spans="1:23" ht="29.25" customHeight="1" x14ac:dyDescent="0.25">
      <c r="A90" s="47" t="str">
        <f>'Master List'!A90</f>
        <v>FP</v>
      </c>
      <c r="B90" s="47" t="str">
        <f>'Master List'!B90</f>
        <v>F2/7A6/030b</v>
      </c>
      <c r="C90" s="47" t="str">
        <f>'Master List'!C90</f>
        <v>WAL/F2/030b</v>
      </c>
      <c r="D90" s="48">
        <v>1</v>
      </c>
      <c r="E90" s="52" t="str">
        <f t="shared" si="1"/>
        <v>Emergency Medicine, Otolaryngology, Urology</v>
      </c>
      <c r="F90" s="49" t="str">
        <f>'Master List'!F90</f>
        <v>Aneurin Bevan University Health Board</v>
      </c>
      <c r="G90" s="49" t="str">
        <f>'Master List'!D90</f>
        <v>Dr Michael Jose</v>
      </c>
      <c r="H90" s="47" t="str">
        <f>'Master List'!G90</f>
        <v xml:space="preserve">The Grange University Hospital </v>
      </c>
      <c r="I90" s="47" t="str">
        <f>VLOOKUP(H90, 'CWM &amp; Location'!B:D, 3, FALSE)</f>
        <v>Cwmbran</v>
      </c>
      <c r="J90" s="47" t="str">
        <f>IF('Master List'!I90="", 'Master List'!H90, CONCATENATE('Master List'!H90, " / ", 'Master List'!I90))</f>
        <v>Emergency Medicine</v>
      </c>
      <c r="K90" s="47" t="str">
        <f>'Master List'!J90</f>
        <v>Dr Michael Jose</v>
      </c>
      <c r="L90" s="47" t="str">
        <f>'Master List'!M90</f>
        <v>Royal Gwent Hospital</v>
      </c>
      <c r="M90" s="47" t="str">
        <f>VLOOKUP(L90, 'CWM &amp; Location'!B:D, 3, FALSE)</f>
        <v>Newport</v>
      </c>
      <c r="N90" s="47" t="str">
        <f>IF('Master List'!O90="", 'Master List'!N90, CONCATENATE('Master List'!N90, " / ", 'Master List'!O90))</f>
        <v>Otolaryngology</v>
      </c>
      <c r="O90" s="47" t="str">
        <f>'Master List'!P90</f>
        <v>Miss Julia Addams-Williams</v>
      </c>
      <c r="P90" s="47" t="str">
        <f>'Master List'!S90</f>
        <v>Royal Gwent Hospital</v>
      </c>
      <c r="Q90" s="47" t="str">
        <f>VLOOKUP(P90, 'CWM &amp; Location'!B:D, 3, FALSE)</f>
        <v>Newport</v>
      </c>
      <c r="R90" s="47" t="str">
        <f>IF('Master List'!U90="", 'Master List'!T90, CONCATENATE('Master List'!T90, " / ", 'Master List'!U90))</f>
        <v>Urology</v>
      </c>
      <c r="S90" s="47" t="str">
        <f>'Master List'!V90</f>
        <v>Mr Jim Wilson</v>
      </c>
      <c r="T90" s="49" t="str">
        <f>IF('Master List'!Y90="", "", 'Master List'!Y90)</f>
        <v/>
      </c>
      <c r="U90" s="49" t="str">
        <f>IF(T90="", "", VLOOKUP(T90, 'CWM &amp; Location'!B:D, 3, FALSE))</f>
        <v/>
      </c>
      <c r="V90" s="49" t="str">
        <f>IF('Master List'!Z90="", "", 'Master List'!Z90)</f>
        <v/>
      </c>
      <c r="W90" s="49" t="str">
        <f>IF('Master List'!AA90="", "", 'Master List'!AA90)</f>
        <v/>
      </c>
    </row>
    <row r="91" spans="1:23" ht="29.25" customHeight="1" x14ac:dyDescent="0.25">
      <c r="A91" s="47" t="str">
        <f>'Master List'!A91</f>
        <v>FP</v>
      </c>
      <c r="B91" s="47" t="str">
        <f>'Master List'!B91</f>
        <v>F2/7A6/030c</v>
      </c>
      <c r="C91" s="47" t="str">
        <f>'Master List'!C91</f>
        <v>WAL/F2/030c</v>
      </c>
      <c r="D91" s="48">
        <v>1</v>
      </c>
      <c r="E91" s="52" t="str">
        <f t="shared" si="1"/>
        <v>Urology, Emergency Medicine, Otolaryngology</v>
      </c>
      <c r="F91" s="49" t="str">
        <f>'Master List'!F91</f>
        <v>Aneurin Bevan University Health Board</v>
      </c>
      <c r="G91" s="49" t="str">
        <f>'Master List'!D91</f>
        <v>Mr Jim Wilson</v>
      </c>
      <c r="H91" s="47" t="str">
        <f>'Master List'!G91</f>
        <v>Royal Gwent Hospital</v>
      </c>
      <c r="I91" s="47" t="str">
        <f>VLOOKUP(H91, 'CWM &amp; Location'!B:D, 3, FALSE)</f>
        <v>Newport</v>
      </c>
      <c r="J91" s="47" t="str">
        <f>IF('Master List'!I91="", 'Master List'!H91, CONCATENATE('Master List'!H91, " / ", 'Master List'!I91))</f>
        <v>Urology</v>
      </c>
      <c r="K91" s="47" t="str">
        <f>'Master List'!J91</f>
        <v>Mr Jim Wilson</v>
      </c>
      <c r="L91" s="47" t="str">
        <f>'Master List'!M91</f>
        <v xml:space="preserve">The Grange University Hospital </v>
      </c>
      <c r="M91" s="47" t="str">
        <f>VLOOKUP(L91, 'CWM &amp; Location'!B:D, 3, FALSE)</f>
        <v>Cwmbran</v>
      </c>
      <c r="N91" s="47" t="str">
        <f>IF('Master List'!O91="", 'Master List'!N91, CONCATENATE('Master List'!N91, " / ", 'Master List'!O91))</f>
        <v>Emergency Medicine</v>
      </c>
      <c r="O91" s="47" t="str">
        <f>'Master List'!P91</f>
        <v>Dr Michael Jose</v>
      </c>
      <c r="P91" s="47" t="str">
        <f>'Master List'!S91</f>
        <v>Royal Gwent Hospital</v>
      </c>
      <c r="Q91" s="47" t="str">
        <f>VLOOKUP(P91, 'CWM &amp; Location'!B:D, 3, FALSE)</f>
        <v>Newport</v>
      </c>
      <c r="R91" s="47" t="str">
        <f>IF('Master List'!U91="", 'Master List'!T91, CONCATENATE('Master List'!T91, " / ", 'Master List'!U91))</f>
        <v>Otolaryngology</v>
      </c>
      <c r="S91" s="47" t="str">
        <f>'Master List'!V91</f>
        <v>Miss Julia Addams-Williams</v>
      </c>
      <c r="T91" s="49" t="str">
        <f>IF('Master List'!Y91="", "", 'Master List'!Y91)</f>
        <v/>
      </c>
      <c r="U91" s="49" t="str">
        <f>IF(T91="", "", VLOOKUP(T91, 'CWM &amp; Location'!B:D, 3, FALSE))</f>
        <v/>
      </c>
      <c r="V91" s="49" t="str">
        <f>IF('Master List'!Z91="", "", 'Master List'!Z91)</f>
        <v/>
      </c>
      <c r="W91" s="49" t="str">
        <f>IF('Master List'!AA91="", "", 'Master List'!AA91)</f>
        <v/>
      </c>
    </row>
    <row r="92" spans="1:23" ht="29.25" customHeight="1" x14ac:dyDescent="0.25">
      <c r="A92" s="47" t="str">
        <f>'Master List'!A92</f>
        <v>FP</v>
      </c>
      <c r="B92" s="47" t="str">
        <f>'Master List'!B92</f>
        <v>F2/7A6/031a</v>
      </c>
      <c r="C92" s="47" t="str">
        <f>'Master List'!C92</f>
        <v>WAL/F2/031a</v>
      </c>
      <c r="D92" s="48">
        <v>1</v>
      </c>
      <c r="E92" s="52" t="str">
        <f t="shared" si="1"/>
        <v>General Surgery / Upper Gastro-intestinal Surgery, Trauma and Orthopaedic Surgery, Old Age Psychiatry</v>
      </c>
      <c r="F92" s="49" t="str">
        <f>'Master List'!F92</f>
        <v>Aneurin Bevan University Health Board</v>
      </c>
      <c r="G92" s="49" t="str">
        <f>'Master List'!D92</f>
        <v>Mr Shaukat Majid</v>
      </c>
      <c r="H92" s="47" t="str">
        <f>'Master List'!G92</f>
        <v>The Grange University Hospital / Royal Gwent Hospital</v>
      </c>
      <c r="I92" s="47" t="str">
        <f>VLOOKUP(H92, 'CWM &amp; Location'!B:D, 3, FALSE)</f>
        <v>Cwmbran / Newport</v>
      </c>
      <c r="J92" s="47" t="str">
        <f>IF('Master List'!I92="", 'Master List'!H92, CONCATENATE('Master List'!H92, " / ", 'Master List'!I92))</f>
        <v>General Surgery / Upper Gastro-intestinal Surgery</v>
      </c>
      <c r="K92" s="47" t="str">
        <f>'Master List'!J92</f>
        <v>Mr Shaukat Majid</v>
      </c>
      <c r="L92" s="47" t="str">
        <f>'Master List'!M92</f>
        <v>The Grange University Hospital / Royal Gwent Hospital</v>
      </c>
      <c r="M92" s="47" t="str">
        <f>VLOOKUP(L92, 'CWM &amp; Location'!B:D, 3, FALSE)</f>
        <v>Cwmbran / Newport</v>
      </c>
      <c r="N92" s="47" t="str">
        <f>IF('Master List'!O92="", 'Master List'!N92, CONCATENATE('Master List'!N92, " / ", 'Master List'!O92))</f>
        <v>Trauma and Orthopaedic Surgery</v>
      </c>
      <c r="O92" s="47" t="str">
        <f>'Master List'!P92</f>
        <v>Mr Mark Kemp</v>
      </c>
      <c r="P92" s="47" t="str">
        <f>'Master List'!S92</f>
        <v>St Woolos Hospital</v>
      </c>
      <c r="Q92" s="47" t="str">
        <f>VLOOKUP(P92, 'CWM &amp; Location'!B:D, 3, FALSE)</f>
        <v>Newport</v>
      </c>
      <c r="R92" s="47" t="str">
        <f>IF('Master List'!U92="", 'Master List'!T92, CONCATENATE('Master List'!T92, " / ", 'Master List'!U92))</f>
        <v>Old Age Psychiatry</v>
      </c>
      <c r="S92" s="47" t="str">
        <f>'Master List'!V92</f>
        <v>Dr Lionel Peter</v>
      </c>
      <c r="T92" s="49" t="str">
        <f>IF('Master List'!Y92="", "", 'Master List'!Y92)</f>
        <v/>
      </c>
      <c r="U92" s="49" t="str">
        <f>IF(T92="", "", VLOOKUP(T92, 'CWM &amp; Location'!B:D, 3, FALSE))</f>
        <v/>
      </c>
      <c r="V92" s="49" t="str">
        <f>IF('Master List'!Z92="", "", 'Master List'!Z92)</f>
        <v/>
      </c>
      <c r="W92" s="49" t="str">
        <f>IF('Master List'!AA92="", "", 'Master List'!AA92)</f>
        <v/>
      </c>
    </row>
    <row r="93" spans="1:23" ht="29.25" customHeight="1" x14ac:dyDescent="0.25">
      <c r="A93" s="47" t="str">
        <f>'Master List'!A93</f>
        <v>FP</v>
      </c>
      <c r="B93" s="47" t="str">
        <f>'Master List'!B93</f>
        <v>F2/7A6/031b</v>
      </c>
      <c r="C93" s="47" t="str">
        <f>'Master List'!C93</f>
        <v>WAL/F2/031b</v>
      </c>
      <c r="D93" s="48">
        <v>1</v>
      </c>
      <c r="E93" s="52" t="str">
        <f t="shared" si="1"/>
        <v>Old Age Psychiatry, General Surgery / Upper Gastro-intestinal Surgery, Trauma and Orthopaedic Surgery</v>
      </c>
      <c r="F93" s="49" t="str">
        <f>'Master List'!F93</f>
        <v>Aneurin Bevan University Health Board</v>
      </c>
      <c r="G93" s="49" t="str">
        <f>'Master List'!D93</f>
        <v>Dr Lionel Peter</v>
      </c>
      <c r="H93" s="47" t="str">
        <f>'Master List'!G93</f>
        <v>St Woolos Hospital</v>
      </c>
      <c r="I93" s="47" t="str">
        <f>VLOOKUP(H93, 'CWM &amp; Location'!B:D, 3, FALSE)</f>
        <v>Newport</v>
      </c>
      <c r="J93" s="47" t="str">
        <f>IF('Master List'!I93="", 'Master List'!H93, CONCATENATE('Master List'!H93, " / ", 'Master List'!I93))</f>
        <v>Old Age Psychiatry</v>
      </c>
      <c r="K93" s="47" t="str">
        <f>'Master List'!J93</f>
        <v>Dr Lionel Peter</v>
      </c>
      <c r="L93" s="47" t="str">
        <f>'Master List'!M93</f>
        <v>The Grange University Hospital / Royal Gwent Hospital</v>
      </c>
      <c r="M93" s="47" t="str">
        <f>VLOOKUP(L93, 'CWM &amp; Location'!B:D, 3, FALSE)</f>
        <v>Cwmbran / Newport</v>
      </c>
      <c r="N93" s="47" t="str">
        <f>IF('Master List'!O93="", 'Master List'!N93, CONCATENATE('Master List'!N93, " / ", 'Master List'!O93))</f>
        <v>General Surgery / Upper Gastro-intestinal Surgery</v>
      </c>
      <c r="O93" s="47" t="str">
        <f>'Master List'!P93</f>
        <v>Mr Shaukat Majid</v>
      </c>
      <c r="P93" s="47" t="str">
        <f>'Master List'!S93</f>
        <v>The Grange University Hospital / Royal Gwent Hospital</v>
      </c>
      <c r="Q93" s="47" t="str">
        <f>VLOOKUP(P93, 'CWM &amp; Location'!B:D, 3, FALSE)</f>
        <v>Cwmbran / Newport</v>
      </c>
      <c r="R93" s="47" t="str">
        <f>IF('Master List'!U93="", 'Master List'!T93, CONCATENATE('Master List'!T93, " / ", 'Master List'!U93))</f>
        <v>Trauma and Orthopaedic Surgery</v>
      </c>
      <c r="S93" s="47" t="str">
        <f>'Master List'!V93</f>
        <v>Mr Mark Kemp</v>
      </c>
      <c r="T93" s="49" t="str">
        <f>IF('Master List'!Y93="", "", 'Master List'!Y93)</f>
        <v/>
      </c>
      <c r="U93" s="49" t="str">
        <f>IF(T93="", "", VLOOKUP(T93, 'CWM &amp; Location'!B:D, 3, FALSE))</f>
        <v/>
      </c>
      <c r="V93" s="49" t="str">
        <f>IF('Master List'!Z93="", "", 'Master List'!Z93)</f>
        <v/>
      </c>
      <c r="W93" s="49" t="str">
        <f>IF('Master List'!AA93="", "", 'Master List'!AA93)</f>
        <v/>
      </c>
    </row>
    <row r="94" spans="1:23" ht="29.25" customHeight="1" x14ac:dyDescent="0.25">
      <c r="A94" s="47" t="str">
        <f>'Master List'!A94</f>
        <v>FP</v>
      </c>
      <c r="B94" s="47" t="str">
        <f>'Master List'!B94</f>
        <v>F2/7A6/031c</v>
      </c>
      <c r="C94" s="47" t="str">
        <f>'Master List'!C94</f>
        <v>WAL/F2/031c</v>
      </c>
      <c r="D94" s="48">
        <v>1</v>
      </c>
      <c r="E94" s="52" t="str">
        <f t="shared" si="1"/>
        <v>Trauma and Orthopaedic Surgery, Old Age Psychiatry, General Surgery / Upper Gastro-intestinal Surgery</v>
      </c>
      <c r="F94" s="49" t="str">
        <f>'Master List'!F94</f>
        <v>Aneurin Bevan University Health Board</v>
      </c>
      <c r="G94" s="49" t="str">
        <f>'Master List'!D94</f>
        <v>Mr Mark Kemp</v>
      </c>
      <c r="H94" s="47" t="str">
        <f>'Master List'!G94</f>
        <v>The Grange University Hospital / Royal Gwent Hospital</v>
      </c>
      <c r="I94" s="47" t="str">
        <f>VLOOKUP(H94, 'CWM &amp; Location'!B:D, 3, FALSE)</f>
        <v>Cwmbran / Newport</v>
      </c>
      <c r="J94" s="47" t="str">
        <f>IF('Master List'!I94="", 'Master List'!H94, CONCATENATE('Master List'!H94, " / ", 'Master List'!I94))</f>
        <v>Trauma and Orthopaedic Surgery</v>
      </c>
      <c r="K94" s="47" t="str">
        <f>'Master List'!J94</f>
        <v>Mr Mark Kemp</v>
      </c>
      <c r="L94" s="47" t="str">
        <f>'Master List'!M94</f>
        <v>St Woolos Hospital</v>
      </c>
      <c r="M94" s="47" t="str">
        <f>VLOOKUP(L94, 'CWM &amp; Location'!B:D, 3, FALSE)</f>
        <v>Newport</v>
      </c>
      <c r="N94" s="47" t="str">
        <f>IF('Master List'!O94="", 'Master List'!N94, CONCATENATE('Master List'!N94, " / ", 'Master List'!O94))</f>
        <v>Old Age Psychiatry</v>
      </c>
      <c r="O94" s="47" t="str">
        <f>'Master List'!P94</f>
        <v>Dr Lionel Peter</v>
      </c>
      <c r="P94" s="47" t="str">
        <f>'Master List'!S94</f>
        <v>The Grange University Hospital / Royal Gwent Hospital</v>
      </c>
      <c r="Q94" s="47" t="str">
        <f>VLOOKUP(P94, 'CWM &amp; Location'!B:D, 3, FALSE)</f>
        <v>Cwmbran / Newport</v>
      </c>
      <c r="R94" s="47" t="str">
        <f>IF('Master List'!U94="", 'Master List'!T94, CONCATENATE('Master List'!T94, " / ", 'Master List'!U94))</f>
        <v>General Surgery / Upper Gastro-intestinal Surgery</v>
      </c>
      <c r="S94" s="47" t="str">
        <f>'Master List'!V94</f>
        <v>Mr Shaukat Majid</v>
      </c>
      <c r="T94" s="49" t="str">
        <f>IF('Master List'!Y94="", "", 'Master List'!Y94)</f>
        <v/>
      </c>
      <c r="U94" s="49" t="str">
        <f>IF(T94="", "", VLOOKUP(T94, 'CWM &amp; Location'!B:D, 3, FALSE))</f>
        <v/>
      </c>
      <c r="V94" s="49" t="str">
        <f>IF('Master List'!Z94="", "", 'Master List'!Z94)</f>
        <v/>
      </c>
      <c r="W94" s="49" t="str">
        <f>IF('Master List'!AA94="", "", 'Master List'!AA94)</f>
        <v/>
      </c>
    </row>
    <row r="95" spans="1:23" ht="29.25" customHeight="1" x14ac:dyDescent="0.25">
      <c r="A95" s="47" t="str">
        <f>'Master List'!A95</f>
        <v>FP</v>
      </c>
      <c r="B95" s="47" t="str">
        <f>'Master List'!B95</f>
        <v>F2/7A6/032a</v>
      </c>
      <c r="C95" s="47" t="str">
        <f>'Master List'!C95</f>
        <v>WAL/F2/032a</v>
      </c>
      <c r="D95" s="48">
        <v>1</v>
      </c>
      <c r="E95" s="52" t="str">
        <f t="shared" si="1"/>
        <v>Urology, Paediatrics, General (Internal) Medicine / Geriatric Medicine</v>
      </c>
      <c r="F95" s="49" t="str">
        <f>'Master List'!F95</f>
        <v>Aneurin Bevan University Health Board</v>
      </c>
      <c r="G95" s="49" t="str">
        <f>'Master List'!D95</f>
        <v>Miss Stella Roushias</v>
      </c>
      <c r="H95" s="47" t="str">
        <f>'Master List'!G95</f>
        <v>Royal Gwent Hospital</v>
      </c>
      <c r="I95" s="47" t="str">
        <f>VLOOKUP(H95, 'CWM &amp; Location'!B:D, 3, FALSE)</f>
        <v>Newport</v>
      </c>
      <c r="J95" s="47" t="str">
        <f>IF('Master List'!I95="", 'Master List'!H95, CONCATENATE('Master List'!H95, " / ", 'Master List'!I95))</f>
        <v>Urology</v>
      </c>
      <c r="K95" s="47" t="str">
        <f>'Master List'!J95</f>
        <v>Miss Stella Roushias</v>
      </c>
      <c r="L95" s="47" t="str">
        <f>'Master List'!M95</f>
        <v xml:space="preserve">The Grange University Hospital </v>
      </c>
      <c r="M95" s="47" t="str">
        <f>VLOOKUP(L95, 'CWM &amp; Location'!B:D, 3, FALSE)</f>
        <v>Cwmbran</v>
      </c>
      <c r="N95" s="47" t="str">
        <f>IF('Master List'!O95="", 'Master List'!N95, CONCATENATE('Master List'!N95, " / ", 'Master List'!O95))</f>
        <v>Paediatrics</v>
      </c>
      <c r="O95" s="47" t="str">
        <f>'Master List'!P95</f>
        <v>Dr Soha El Behery</v>
      </c>
      <c r="P95" s="47" t="str">
        <f>'Master List'!S95</f>
        <v>Royal Gwent Hospital</v>
      </c>
      <c r="Q95" s="47" t="str">
        <f>VLOOKUP(P95, 'CWM &amp; Location'!B:D, 3, FALSE)</f>
        <v>Newport</v>
      </c>
      <c r="R95" s="47" t="str">
        <f>IF('Master List'!U95="", 'Master List'!T95, CONCATENATE('Master List'!T95, " / ", 'Master List'!U95))</f>
        <v>General (Internal) Medicine / Geriatric Medicine</v>
      </c>
      <c r="S95" s="47" t="str">
        <f>'Master List'!V95</f>
        <v>Dr Murali Hegde</v>
      </c>
      <c r="T95" s="49" t="str">
        <f>IF('Master List'!Y95="", "", 'Master List'!Y95)</f>
        <v/>
      </c>
      <c r="U95" s="49" t="str">
        <f>IF(T95="", "", VLOOKUP(T95, 'CWM &amp; Location'!B:D, 3, FALSE))</f>
        <v/>
      </c>
      <c r="V95" s="49" t="str">
        <f>IF('Master List'!Z95="", "", 'Master List'!Z95)</f>
        <v/>
      </c>
      <c r="W95" s="49" t="str">
        <f>IF('Master List'!AA95="", "", 'Master List'!AA95)</f>
        <v/>
      </c>
    </row>
    <row r="96" spans="1:23" ht="29.25" customHeight="1" x14ac:dyDescent="0.25">
      <c r="A96" s="47" t="str">
        <f>'Master List'!A96</f>
        <v>FP</v>
      </c>
      <c r="B96" s="47" t="str">
        <f>'Master List'!B96</f>
        <v>F2/7A6/032b</v>
      </c>
      <c r="C96" s="47" t="str">
        <f>'Master List'!C96</f>
        <v>WAL/F2/032b</v>
      </c>
      <c r="D96" s="48">
        <v>1</v>
      </c>
      <c r="E96" s="52" t="str">
        <f t="shared" si="1"/>
        <v>General (Internal) Medicine / Geriatric Medicine, Urology, Paediatrics</v>
      </c>
      <c r="F96" s="49" t="str">
        <f>'Master List'!F96</f>
        <v>Aneurin Bevan University Health Board</v>
      </c>
      <c r="G96" s="49" t="str">
        <f>'Master List'!D96</f>
        <v>Dr Murali Hegde</v>
      </c>
      <c r="H96" s="47" t="str">
        <f>'Master List'!G96</f>
        <v>Royal Gwent Hospital</v>
      </c>
      <c r="I96" s="47" t="str">
        <f>VLOOKUP(H96, 'CWM &amp; Location'!B:D, 3, FALSE)</f>
        <v>Newport</v>
      </c>
      <c r="J96" s="47" t="str">
        <f>IF('Master List'!I96="", 'Master List'!H96, CONCATENATE('Master List'!H96, " / ", 'Master List'!I96))</f>
        <v>General (Internal) Medicine / Geriatric Medicine</v>
      </c>
      <c r="K96" s="47" t="str">
        <f>'Master List'!J96</f>
        <v>Dr Murali Hegde</v>
      </c>
      <c r="L96" s="47" t="str">
        <f>'Master List'!M96</f>
        <v>Royal Gwent Hospital</v>
      </c>
      <c r="M96" s="47" t="str">
        <f>VLOOKUP(L96, 'CWM &amp; Location'!B:D, 3, FALSE)</f>
        <v>Newport</v>
      </c>
      <c r="N96" s="47" t="str">
        <f>IF('Master List'!O96="", 'Master List'!N96, CONCATENATE('Master List'!N96, " / ", 'Master List'!O96))</f>
        <v>Urology</v>
      </c>
      <c r="O96" s="47" t="str">
        <f>'Master List'!P96</f>
        <v>Miss Stella Roushias</v>
      </c>
      <c r="P96" s="47" t="str">
        <f>'Master List'!S96</f>
        <v xml:space="preserve">The Grange University Hospital </v>
      </c>
      <c r="Q96" s="47" t="str">
        <f>VLOOKUP(P96, 'CWM &amp; Location'!B:D, 3, FALSE)</f>
        <v>Cwmbran</v>
      </c>
      <c r="R96" s="47" t="str">
        <f>IF('Master List'!U96="", 'Master List'!T96, CONCATENATE('Master List'!T96, " / ", 'Master List'!U96))</f>
        <v>Paediatrics</v>
      </c>
      <c r="S96" s="47" t="str">
        <f>'Master List'!V96</f>
        <v>Dr Soha El Behery</v>
      </c>
      <c r="T96" s="49" t="str">
        <f>IF('Master List'!Y96="", "", 'Master List'!Y96)</f>
        <v/>
      </c>
      <c r="U96" s="49" t="str">
        <f>IF(T96="", "", VLOOKUP(T96, 'CWM &amp; Location'!B:D, 3, FALSE))</f>
        <v/>
      </c>
      <c r="V96" s="49" t="str">
        <f>IF('Master List'!Z96="", "", 'Master List'!Z96)</f>
        <v/>
      </c>
      <c r="W96" s="49" t="str">
        <f>IF('Master List'!AA96="", "", 'Master List'!AA96)</f>
        <v/>
      </c>
    </row>
    <row r="97" spans="1:23" ht="29.25" customHeight="1" x14ac:dyDescent="0.25">
      <c r="A97" s="47" t="str">
        <f>'Master List'!A97</f>
        <v>FP</v>
      </c>
      <c r="B97" s="47" t="str">
        <f>'Master List'!B97</f>
        <v>F2/7A6/032c</v>
      </c>
      <c r="C97" s="47" t="str">
        <f>'Master List'!C97</f>
        <v>WAL/F2/032c</v>
      </c>
      <c r="D97" s="48">
        <v>1</v>
      </c>
      <c r="E97" s="52" t="str">
        <f t="shared" si="1"/>
        <v>Paediatrics, General (Internal) Medicine / Geriatric Medicine, Urology</v>
      </c>
      <c r="F97" s="49" t="str">
        <f>'Master List'!F97</f>
        <v>Aneurin Bevan University Health Board</v>
      </c>
      <c r="G97" s="49" t="str">
        <f>'Master List'!D97</f>
        <v>Dr Soha El Behery</v>
      </c>
      <c r="H97" s="47" t="str">
        <f>'Master List'!G97</f>
        <v xml:space="preserve">The Grange University Hospital </v>
      </c>
      <c r="I97" s="47" t="str">
        <f>VLOOKUP(H97, 'CWM &amp; Location'!B:D, 3, FALSE)</f>
        <v>Cwmbran</v>
      </c>
      <c r="J97" s="47" t="str">
        <f>IF('Master List'!I97="", 'Master List'!H97, CONCATENATE('Master List'!H97, " / ", 'Master List'!I97))</f>
        <v>Paediatrics</v>
      </c>
      <c r="K97" s="47" t="str">
        <f>'Master List'!J97</f>
        <v>Dr Soha El Behery</v>
      </c>
      <c r="L97" s="47" t="str">
        <f>'Master List'!M97</f>
        <v>Royal Gwent Hospital</v>
      </c>
      <c r="M97" s="47" t="str">
        <f>VLOOKUP(L97, 'CWM &amp; Location'!B:D, 3, FALSE)</f>
        <v>Newport</v>
      </c>
      <c r="N97" s="47" t="str">
        <f>IF('Master List'!O97="", 'Master List'!N97, CONCATENATE('Master List'!N97, " / ", 'Master List'!O97))</f>
        <v>General (Internal) Medicine / Geriatric Medicine</v>
      </c>
      <c r="O97" s="47" t="str">
        <f>'Master List'!P97</f>
        <v>Dr Murali Hegde</v>
      </c>
      <c r="P97" s="47" t="str">
        <f>'Master List'!S97</f>
        <v>Royal Gwent Hospital</v>
      </c>
      <c r="Q97" s="47" t="str">
        <f>VLOOKUP(P97, 'CWM &amp; Location'!B:D, 3, FALSE)</f>
        <v>Newport</v>
      </c>
      <c r="R97" s="47" t="str">
        <f>IF('Master List'!U97="", 'Master List'!T97, CONCATENATE('Master List'!T97, " / ", 'Master List'!U97))</f>
        <v>Urology</v>
      </c>
      <c r="S97" s="47" t="str">
        <f>'Master List'!V97</f>
        <v>Miss Stella Roushias</v>
      </c>
      <c r="T97" s="49" t="str">
        <f>IF('Master List'!Y97="", "", 'Master List'!Y97)</f>
        <v/>
      </c>
      <c r="U97" s="49" t="str">
        <f>IF(T97="", "", VLOOKUP(T97, 'CWM &amp; Location'!B:D, 3, FALSE))</f>
        <v/>
      </c>
      <c r="V97" s="49" t="str">
        <f>IF('Master List'!Z97="", "", 'Master List'!Z97)</f>
        <v/>
      </c>
      <c r="W97" s="49" t="str">
        <f>IF('Master List'!AA97="", "", 'Master List'!AA97)</f>
        <v/>
      </c>
    </row>
    <row r="98" spans="1:23" ht="29.25" customHeight="1" x14ac:dyDescent="0.25">
      <c r="A98" s="47" t="str">
        <f>'Master List'!A98</f>
        <v>FP</v>
      </c>
      <c r="B98" s="47" t="str">
        <f>'Master List'!B98</f>
        <v>F2/7A6/033a</v>
      </c>
      <c r="C98" s="47" t="str">
        <f>'Master List'!C98</f>
        <v>WAL/F2/033a</v>
      </c>
      <c r="D98" s="48">
        <v>1</v>
      </c>
      <c r="E98" s="52" t="str">
        <f t="shared" si="1"/>
        <v>Geriatric Medicine / Gastroenterology, Trauma and Orthopaedic Surgery, Emergency Medicine</v>
      </c>
      <c r="F98" s="49" t="str">
        <f>'Master List'!F98</f>
        <v>Aneurin Bevan University Health Board</v>
      </c>
      <c r="G98" s="49" t="str">
        <f>'Master List'!D98</f>
        <v>Prof Nadin Haboubi</v>
      </c>
      <c r="H98" s="47" t="str">
        <f>'Master List'!G98</f>
        <v>Nevill Hall Hospital</v>
      </c>
      <c r="I98" s="47" t="str">
        <f>VLOOKUP(H98, 'CWM &amp; Location'!B:D, 3, FALSE)</f>
        <v>Abergavenny</v>
      </c>
      <c r="J98" s="47" t="str">
        <f>IF('Master List'!I98="", 'Master List'!H98, CONCATENATE('Master List'!H98, " / ", 'Master List'!I98))</f>
        <v>Geriatric Medicine / Gastroenterology</v>
      </c>
      <c r="K98" s="47" t="str">
        <f>'Master List'!J98</f>
        <v>Prof Nadin Haboubi</v>
      </c>
      <c r="L98" s="47" t="str">
        <f>'Master List'!M98</f>
        <v>The Grange University Hospital / Royal Gwent Hospital</v>
      </c>
      <c r="M98" s="47" t="str">
        <f>VLOOKUP(L98, 'CWM &amp; Location'!B:D, 3, FALSE)</f>
        <v>Cwmbran / Newport</v>
      </c>
      <c r="N98" s="47" t="str">
        <f>IF('Master List'!O98="", 'Master List'!N98, CONCATENATE('Master List'!N98, " / ", 'Master List'!O98))</f>
        <v>Trauma and Orthopaedic Surgery</v>
      </c>
      <c r="O98" s="47" t="str">
        <f>'Master List'!P98</f>
        <v>Mr Russell Walker</v>
      </c>
      <c r="P98" s="47" t="str">
        <f>'Master List'!S98</f>
        <v xml:space="preserve">The Grange University Hospital </v>
      </c>
      <c r="Q98" s="47" t="str">
        <f>VLOOKUP(P98, 'CWM &amp; Location'!B:D, 3, FALSE)</f>
        <v>Cwmbran</v>
      </c>
      <c r="R98" s="47" t="str">
        <f>IF('Master List'!U98="", 'Master List'!T98, CONCATENATE('Master List'!T98, " / ", 'Master List'!U98))</f>
        <v>Emergency Medicine</v>
      </c>
      <c r="S98" s="47" t="str">
        <f>'Master List'!V98</f>
        <v>Dr Ryan Hobbs</v>
      </c>
      <c r="T98" s="49" t="str">
        <f>IF('Master List'!Y98="", "", 'Master List'!Y98)</f>
        <v/>
      </c>
      <c r="U98" s="49" t="str">
        <f>IF(T98="", "", VLOOKUP(T98, 'CWM &amp; Location'!B:D, 3, FALSE))</f>
        <v/>
      </c>
      <c r="V98" s="49" t="str">
        <f>IF('Master List'!Z98="", "", 'Master List'!Z98)</f>
        <v/>
      </c>
      <c r="W98" s="49" t="str">
        <f>IF('Master List'!AA98="", "", 'Master List'!AA98)</f>
        <v/>
      </c>
    </row>
    <row r="99" spans="1:23" ht="29.25" customHeight="1" x14ac:dyDescent="0.25">
      <c r="A99" s="47" t="str">
        <f>'Master List'!A99</f>
        <v>FP</v>
      </c>
      <c r="B99" s="47" t="str">
        <f>'Master List'!B99</f>
        <v>F2/7A6/033b</v>
      </c>
      <c r="C99" s="47" t="str">
        <f>'Master List'!C99</f>
        <v>WAL/F2/033b</v>
      </c>
      <c r="D99" s="48">
        <v>1</v>
      </c>
      <c r="E99" s="52" t="str">
        <f t="shared" si="1"/>
        <v>Emergency Medicine, Geriatric Medicine / Gastroenterology, Trauma and Orthopaedic Surgery</v>
      </c>
      <c r="F99" s="49" t="str">
        <f>'Master List'!F99</f>
        <v>Aneurin Bevan University Health Board</v>
      </c>
      <c r="G99" s="49" t="str">
        <f>'Master List'!D99</f>
        <v>Dr Ryan Hobbs</v>
      </c>
      <c r="H99" s="47" t="str">
        <f>'Master List'!G99</f>
        <v xml:space="preserve">The Grange University Hospital </v>
      </c>
      <c r="I99" s="47" t="str">
        <f>VLOOKUP(H99, 'CWM &amp; Location'!B:D, 3, FALSE)</f>
        <v>Cwmbran</v>
      </c>
      <c r="J99" s="47" t="str">
        <f>IF('Master List'!I99="", 'Master List'!H99, CONCATENATE('Master List'!H99, " / ", 'Master List'!I99))</f>
        <v>Emergency Medicine</v>
      </c>
      <c r="K99" s="47" t="str">
        <f>'Master List'!J99</f>
        <v>Dr Ryan Hobbs</v>
      </c>
      <c r="L99" s="47" t="str">
        <f>'Master List'!M99</f>
        <v>Nevill Hall Hospital</v>
      </c>
      <c r="M99" s="47" t="str">
        <f>VLOOKUP(L99, 'CWM &amp; Location'!B:D, 3, FALSE)</f>
        <v>Abergavenny</v>
      </c>
      <c r="N99" s="47" t="str">
        <f>IF('Master List'!O99="", 'Master List'!N99, CONCATENATE('Master List'!N99, " / ", 'Master List'!O99))</f>
        <v>Geriatric Medicine / Gastroenterology</v>
      </c>
      <c r="O99" s="47" t="str">
        <f>'Master List'!P99</f>
        <v>Prof Nadin Haboubi</v>
      </c>
      <c r="P99" s="47" t="str">
        <f>'Master List'!S99</f>
        <v>The Grange University Hospital / Royal Gwent Hospital</v>
      </c>
      <c r="Q99" s="47" t="str">
        <f>VLOOKUP(P99, 'CWM &amp; Location'!B:D, 3, FALSE)</f>
        <v>Cwmbran / Newport</v>
      </c>
      <c r="R99" s="47" t="str">
        <f>IF('Master List'!U99="", 'Master List'!T99, CONCATENATE('Master List'!T99, " / ", 'Master List'!U99))</f>
        <v>Trauma and Orthopaedic Surgery</v>
      </c>
      <c r="S99" s="47" t="str">
        <f>'Master List'!V99</f>
        <v>Mr Russell Walker</v>
      </c>
      <c r="T99" s="49" t="str">
        <f>IF('Master List'!Y99="", "", 'Master List'!Y99)</f>
        <v/>
      </c>
      <c r="U99" s="49" t="str">
        <f>IF(T99="", "", VLOOKUP(T99, 'CWM &amp; Location'!B:D, 3, FALSE))</f>
        <v/>
      </c>
      <c r="V99" s="49" t="str">
        <f>IF('Master List'!Z99="", "", 'Master List'!Z99)</f>
        <v/>
      </c>
      <c r="W99" s="49" t="str">
        <f>IF('Master List'!AA99="", "", 'Master List'!AA99)</f>
        <v/>
      </c>
    </row>
    <row r="100" spans="1:23" ht="29.25" customHeight="1" x14ac:dyDescent="0.25">
      <c r="A100" s="47" t="str">
        <f>'Master List'!A100</f>
        <v>FP</v>
      </c>
      <c r="B100" s="47" t="str">
        <f>'Master List'!B100</f>
        <v>F2/7A6/033c</v>
      </c>
      <c r="C100" s="47" t="str">
        <f>'Master List'!C100</f>
        <v>WAL/F2/033c</v>
      </c>
      <c r="D100" s="48">
        <v>1</v>
      </c>
      <c r="E100" s="52" t="str">
        <f t="shared" si="1"/>
        <v>Trauma and Orthopaedic Surgery, Emergency Medicine, Geriatric Medicine / Gastroenterology</v>
      </c>
      <c r="F100" s="49" t="str">
        <f>'Master List'!F100</f>
        <v>Aneurin Bevan University Health Board</v>
      </c>
      <c r="G100" s="49" t="str">
        <f>'Master List'!D100</f>
        <v>Mr Russell Walker</v>
      </c>
      <c r="H100" s="47" t="str">
        <f>'Master List'!G100</f>
        <v>The Grange University Hospital / Royal Gwent Hospital</v>
      </c>
      <c r="I100" s="47" t="str">
        <f>VLOOKUP(H100, 'CWM &amp; Location'!B:D, 3, FALSE)</f>
        <v>Cwmbran / Newport</v>
      </c>
      <c r="J100" s="47" t="str">
        <f>IF('Master List'!I100="", 'Master List'!H100, CONCATENATE('Master List'!H100, " / ", 'Master List'!I100))</f>
        <v>Trauma and Orthopaedic Surgery</v>
      </c>
      <c r="K100" s="47" t="str">
        <f>'Master List'!J100</f>
        <v>Mr Russell Walker</v>
      </c>
      <c r="L100" s="47" t="str">
        <f>'Master List'!M100</f>
        <v xml:space="preserve">The Grange University Hospital </v>
      </c>
      <c r="M100" s="47" t="str">
        <f>VLOOKUP(L100, 'CWM &amp; Location'!B:D, 3, FALSE)</f>
        <v>Cwmbran</v>
      </c>
      <c r="N100" s="47" t="str">
        <f>IF('Master List'!O100="", 'Master List'!N100, CONCATENATE('Master List'!N100, " / ", 'Master List'!O100))</f>
        <v>Emergency Medicine</v>
      </c>
      <c r="O100" s="47" t="str">
        <f>'Master List'!P100</f>
        <v>Dr Ryan Hobbs</v>
      </c>
      <c r="P100" s="47" t="str">
        <f>'Master List'!S100</f>
        <v>Nevill Hall Hospital</v>
      </c>
      <c r="Q100" s="47" t="str">
        <f>VLOOKUP(P100, 'CWM &amp; Location'!B:D, 3, FALSE)</f>
        <v>Abergavenny</v>
      </c>
      <c r="R100" s="47" t="str">
        <f>IF('Master List'!U100="", 'Master List'!T100, CONCATENATE('Master List'!T100, " / ", 'Master List'!U100))</f>
        <v>Geriatric Medicine / Gastroenterology</v>
      </c>
      <c r="S100" s="47" t="str">
        <f>'Master List'!V100</f>
        <v>Prof Nadin Haboubi</v>
      </c>
      <c r="T100" s="49" t="str">
        <f>IF('Master List'!Y100="", "", 'Master List'!Y100)</f>
        <v/>
      </c>
      <c r="U100" s="49" t="str">
        <f>IF(T100="", "", VLOOKUP(T100, 'CWM &amp; Location'!B:D, 3, FALSE))</f>
        <v/>
      </c>
      <c r="V100" s="49" t="str">
        <f>IF('Master List'!Z100="", "", 'Master List'!Z100)</f>
        <v/>
      </c>
      <c r="W100" s="49" t="str">
        <f>IF('Master List'!AA100="", "", 'Master List'!AA100)</f>
        <v/>
      </c>
    </row>
    <row r="101" spans="1:23" ht="29.25" customHeight="1" x14ac:dyDescent="0.25">
      <c r="A101" s="47" t="str">
        <f>'Master List'!A101</f>
        <v>FP</v>
      </c>
      <c r="B101" s="47" t="str">
        <f>'Master List'!B101</f>
        <v>F2/7A6/034a</v>
      </c>
      <c r="C101" s="47" t="str">
        <f>'Master List'!C101</f>
        <v>WAL/F2/034a</v>
      </c>
      <c r="D101" s="48">
        <v>1</v>
      </c>
      <c r="E101" s="52" t="str">
        <f t="shared" si="1"/>
        <v>General Surgery / Breast Surgery &amp; Endocrine Surgery, Anaesthetics / *Critical Care, Emergency Medicine</v>
      </c>
      <c r="F101" s="49" t="str">
        <f>'Master List'!F101</f>
        <v>Aneurin Bevan University Health Board</v>
      </c>
      <c r="G101" s="49" t="str">
        <f>'Master List'!D101</f>
        <v>Mr Phil Holland</v>
      </c>
      <c r="H101" s="47" t="str">
        <f>'Master List'!G101</f>
        <v>The Grange University Hospital / Royal Gwent Hospital</v>
      </c>
      <c r="I101" s="47" t="str">
        <f>VLOOKUP(H101, 'CWM &amp; Location'!B:D, 3, FALSE)</f>
        <v>Cwmbran / Newport</v>
      </c>
      <c r="J101" s="47" t="str">
        <f>IF('Master List'!I101="", 'Master List'!H101, CONCATENATE('Master List'!H101, " / ", 'Master List'!I101))</f>
        <v>General Surgery / Breast Surgery &amp; Endocrine Surgery</v>
      </c>
      <c r="K101" s="47" t="str">
        <f>'Master List'!J101</f>
        <v>Mr Phil Holland</v>
      </c>
      <c r="L101" s="47" t="str">
        <f>'Master List'!M101</f>
        <v xml:space="preserve">The Grange University Hospital </v>
      </c>
      <c r="M101" s="47" t="str">
        <f>VLOOKUP(L101, 'CWM &amp; Location'!B:D, 3, FALSE)</f>
        <v>Cwmbran</v>
      </c>
      <c r="N101" s="47" t="str">
        <f>IF('Master List'!O101="", 'Master List'!N101, CONCATENATE('Master List'!N101, " / ", 'Master List'!O101))</f>
        <v>Anaesthetics / *Critical Care</v>
      </c>
      <c r="O101" s="47" t="str">
        <f>'Master List'!P101</f>
        <v>Dr Tom Moses</v>
      </c>
      <c r="P101" s="47" t="str">
        <f>'Master List'!S101</f>
        <v xml:space="preserve">The Grange University Hospital </v>
      </c>
      <c r="Q101" s="47" t="str">
        <f>VLOOKUP(P101, 'CWM &amp; Location'!B:D, 3, FALSE)</f>
        <v>Cwmbran</v>
      </c>
      <c r="R101" s="47" t="str">
        <f>IF('Master List'!U101="", 'Master List'!T101, CONCATENATE('Master List'!T101, " / ", 'Master List'!U101))</f>
        <v>Emergency Medicine</v>
      </c>
      <c r="S101" s="47" t="str">
        <f>'Master List'!V101</f>
        <v>Dr Sally Jones</v>
      </c>
      <c r="T101" s="49" t="str">
        <f>IF('Master List'!Y101="", "", 'Master List'!Y101)</f>
        <v/>
      </c>
      <c r="U101" s="49" t="str">
        <f>IF(T101="", "", VLOOKUP(T101, 'CWM &amp; Location'!B:D, 3, FALSE))</f>
        <v/>
      </c>
      <c r="V101" s="49" t="str">
        <f>IF('Master List'!Z101="", "", 'Master List'!Z101)</f>
        <v/>
      </c>
      <c r="W101" s="49" t="str">
        <f>IF('Master List'!AA101="", "", 'Master List'!AA101)</f>
        <v/>
      </c>
    </row>
    <row r="102" spans="1:23" ht="29.25" customHeight="1" x14ac:dyDescent="0.25">
      <c r="A102" s="47" t="str">
        <f>'Master List'!A102</f>
        <v>FP</v>
      </c>
      <c r="B102" s="47" t="str">
        <f>'Master List'!B102</f>
        <v>F2/7A6/034b</v>
      </c>
      <c r="C102" s="47" t="str">
        <f>'Master List'!C102</f>
        <v>WAL/F2/034b</v>
      </c>
      <c r="D102" s="48">
        <v>1</v>
      </c>
      <c r="E102" s="52" t="str">
        <f t="shared" si="1"/>
        <v>Emergency Medicine, General Surgery / Breast Surgery &amp; Endocrine Surgery, Anaesthetics / Critical Care</v>
      </c>
      <c r="F102" s="49" t="str">
        <f>'Master List'!F102</f>
        <v>Aneurin Bevan University Health Board</v>
      </c>
      <c r="G102" s="49" t="str">
        <f>'Master List'!D102</f>
        <v>Dr Sally Jones</v>
      </c>
      <c r="H102" s="47" t="str">
        <f>'Master List'!G102</f>
        <v xml:space="preserve">The Grange University Hospital </v>
      </c>
      <c r="I102" s="47" t="str">
        <f>VLOOKUP(H102, 'CWM &amp; Location'!B:D, 3, FALSE)</f>
        <v>Cwmbran</v>
      </c>
      <c r="J102" s="47" t="str">
        <f>IF('Master List'!I102="", 'Master List'!H102, CONCATENATE('Master List'!H102, " / ", 'Master List'!I102))</f>
        <v>Emergency Medicine</v>
      </c>
      <c r="K102" s="47" t="str">
        <f>'Master List'!J102</f>
        <v>Dr Sally Jones</v>
      </c>
      <c r="L102" s="47" t="str">
        <f>'Master List'!M102</f>
        <v>The Grange University Hospital / Royal Gwent Hospital</v>
      </c>
      <c r="M102" s="47" t="str">
        <f>VLOOKUP(L102, 'CWM &amp; Location'!B:D, 3, FALSE)</f>
        <v>Cwmbran / Newport</v>
      </c>
      <c r="N102" s="47" t="str">
        <f>IF('Master List'!O102="", 'Master List'!N102, CONCATENATE('Master List'!N102, " / ", 'Master List'!O102))</f>
        <v>General Surgery / Breast Surgery &amp; Endocrine Surgery</v>
      </c>
      <c r="O102" s="47" t="str">
        <f>'Master List'!P102</f>
        <v>Mr Phil Holland</v>
      </c>
      <c r="P102" s="47" t="str">
        <f>'Master List'!S102</f>
        <v xml:space="preserve">The Grange University Hospital </v>
      </c>
      <c r="Q102" s="47" t="str">
        <f>VLOOKUP(P102, 'CWM &amp; Location'!B:D, 3, FALSE)</f>
        <v>Cwmbran</v>
      </c>
      <c r="R102" s="47" t="str">
        <f>IF('Master List'!U102="", 'Master List'!T102, CONCATENATE('Master List'!T102, " / ", 'Master List'!U102))</f>
        <v>Anaesthetics / Critical Care</v>
      </c>
      <c r="S102" s="47" t="str">
        <f>'Master List'!V102</f>
        <v>Dr Tom Moses</v>
      </c>
      <c r="T102" s="49" t="str">
        <f>IF('Master List'!Y102="", "", 'Master List'!Y102)</f>
        <v/>
      </c>
      <c r="U102" s="49" t="str">
        <f>IF(T102="", "", VLOOKUP(T102, 'CWM &amp; Location'!B:D, 3, FALSE))</f>
        <v/>
      </c>
      <c r="V102" s="49" t="str">
        <f>IF('Master List'!Z102="", "", 'Master List'!Z102)</f>
        <v/>
      </c>
      <c r="W102" s="49" t="str">
        <f>IF('Master List'!AA102="", "", 'Master List'!AA102)</f>
        <v/>
      </c>
    </row>
    <row r="103" spans="1:23" ht="29.25" customHeight="1" x14ac:dyDescent="0.25">
      <c r="A103" s="47" t="str">
        <f>'Master List'!A103</f>
        <v>FP</v>
      </c>
      <c r="B103" s="47" t="str">
        <f>'Master List'!B103</f>
        <v>F2/7A6/034c</v>
      </c>
      <c r="C103" s="47" t="str">
        <f>'Master List'!C103</f>
        <v>WAL/F2/034c</v>
      </c>
      <c r="D103" s="48">
        <v>1</v>
      </c>
      <c r="E103" s="52" t="str">
        <f t="shared" si="1"/>
        <v>Anaesthetics / Critical Care, Emergency Medicine, General Surgery / Breast Surgery &amp; Endocrine Surgery</v>
      </c>
      <c r="F103" s="49" t="str">
        <f>'Master List'!F103</f>
        <v>Aneurin Bevan University Health Board</v>
      </c>
      <c r="G103" s="49" t="str">
        <f>'Master List'!D103</f>
        <v>Dr Tom Moses</v>
      </c>
      <c r="H103" s="47" t="str">
        <f>'Master List'!G103</f>
        <v xml:space="preserve">The Grange University Hospital </v>
      </c>
      <c r="I103" s="47" t="str">
        <f>VLOOKUP(H103, 'CWM &amp; Location'!B:D, 3, FALSE)</f>
        <v>Cwmbran</v>
      </c>
      <c r="J103" s="47" t="str">
        <f>IF('Master List'!I103="", 'Master List'!H103, CONCATENATE('Master List'!H103, " / ", 'Master List'!I103))</f>
        <v>Anaesthetics / Critical Care</v>
      </c>
      <c r="K103" s="47" t="str">
        <f>'Master List'!J103</f>
        <v>Dr Tom Moses</v>
      </c>
      <c r="L103" s="47" t="str">
        <f>'Master List'!M103</f>
        <v xml:space="preserve">The Grange University Hospital </v>
      </c>
      <c r="M103" s="47" t="str">
        <f>VLOOKUP(L103, 'CWM &amp; Location'!B:D, 3, FALSE)</f>
        <v>Cwmbran</v>
      </c>
      <c r="N103" s="47" t="str">
        <f>IF('Master List'!O103="", 'Master List'!N103, CONCATENATE('Master List'!N103, " / ", 'Master List'!O103))</f>
        <v>Emergency Medicine</v>
      </c>
      <c r="O103" s="47" t="str">
        <f>'Master List'!P103</f>
        <v>Dr Sally Jones</v>
      </c>
      <c r="P103" s="47" t="str">
        <f>'Master List'!S103</f>
        <v>The Grange University Hospital / Royal Gwent Hospital</v>
      </c>
      <c r="Q103" s="47" t="str">
        <f>VLOOKUP(P103, 'CWM &amp; Location'!B:D, 3, FALSE)</f>
        <v>Cwmbran / Newport</v>
      </c>
      <c r="R103" s="47" t="str">
        <f>IF('Master List'!U103="", 'Master List'!T103, CONCATENATE('Master List'!T103, " / ", 'Master List'!U103))</f>
        <v>General Surgery / Breast Surgery &amp; Endocrine Surgery</v>
      </c>
      <c r="S103" s="47" t="str">
        <f>'Master List'!V103</f>
        <v>Mr Phil Holland</v>
      </c>
      <c r="T103" s="49" t="str">
        <f>IF('Master List'!Y103="", "", 'Master List'!Y103)</f>
        <v/>
      </c>
      <c r="U103" s="49" t="str">
        <f>IF(T103="", "", VLOOKUP(T103, 'CWM &amp; Location'!B:D, 3, FALSE))</f>
        <v/>
      </c>
      <c r="V103" s="49" t="str">
        <f>IF('Master List'!Z103="", "", 'Master List'!Z103)</f>
        <v/>
      </c>
      <c r="W103" s="49" t="str">
        <f>IF('Master List'!AA103="", "", 'Master List'!AA103)</f>
        <v/>
      </c>
    </row>
    <row r="104" spans="1:23" ht="29.25" customHeight="1" x14ac:dyDescent="0.25">
      <c r="A104" s="47" t="str">
        <f>'Master List'!A104</f>
        <v>FP</v>
      </c>
      <c r="B104" s="47" t="str">
        <f>'Master List'!B104</f>
        <v>F2/7A6/035a</v>
      </c>
      <c r="C104" s="47" t="str">
        <f>'Master List'!C104</f>
        <v>WAL/F2/035a</v>
      </c>
      <c r="D104" s="48">
        <v>1</v>
      </c>
      <c r="E104" s="52" t="str">
        <f t="shared" si="1"/>
        <v>General Practice, General Surgery / Colorectal Surgery, General (Internal) Medicine</v>
      </c>
      <c r="F104" s="49" t="str">
        <f>'Master List'!F104</f>
        <v>Aneurin Bevan University Health Board</v>
      </c>
      <c r="G104" s="49" t="str">
        <f>'Master List'!D104</f>
        <v>Dr Amy Owen</v>
      </c>
      <c r="H104" s="47" t="str">
        <f>'Master List'!G104</f>
        <v>Risca Surgery</v>
      </c>
      <c r="I104" s="47" t="str">
        <f>VLOOKUP(H104, 'CWM &amp; Location'!B:D, 3, FALSE)</f>
        <v>Risca</v>
      </c>
      <c r="J104" s="47" t="str">
        <f>IF('Master List'!I104="", 'Master List'!H104, CONCATENATE('Master List'!H104, " / ", 'Master List'!I104))</f>
        <v>General Practice</v>
      </c>
      <c r="K104" s="47" t="str">
        <f>'Master List'!J104</f>
        <v>Dr Amy Owen</v>
      </c>
      <c r="L104" s="47" t="str">
        <f>'Master List'!M104</f>
        <v>The Grange University Hospital / Royal Gwent Hospital</v>
      </c>
      <c r="M104" s="47" t="str">
        <f>VLOOKUP(L104, 'CWM &amp; Location'!B:D, 3, FALSE)</f>
        <v>Cwmbran / Newport</v>
      </c>
      <c r="N104" s="47" t="str">
        <f>IF('Master List'!O104="", 'Master List'!N104, CONCATENATE('Master List'!N104, " / ", 'Master List'!O104))</f>
        <v>General Surgery / Colorectal Surgery</v>
      </c>
      <c r="O104" s="47" t="str">
        <f>'Master List'!P104</f>
        <v>Mr Keshav Swarnkar</v>
      </c>
      <c r="P104" s="47" t="str">
        <f>'Master List'!S104</f>
        <v>Ysbyty Ystrad Fawr</v>
      </c>
      <c r="Q104" s="47" t="str">
        <f>VLOOKUP(P104, 'CWM &amp; Location'!B:D, 3, FALSE)</f>
        <v>Ystrad Mynach</v>
      </c>
      <c r="R104" s="47" t="str">
        <f>IF('Master List'!U104="", 'Master List'!T104, CONCATENATE('Master List'!T104, " / ", 'Master List'!U104))</f>
        <v>General (Internal) Medicine</v>
      </c>
      <c r="S104" s="47" t="str">
        <f>'Master List'!V104</f>
        <v>Dr Shridhar Aithal</v>
      </c>
      <c r="T104" s="49" t="str">
        <f>IF('Master List'!Y104="", "", 'Master List'!Y104)</f>
        <v/>
      </c>
      <c r="U104" s="49" t="str">
        <f>IF(T104="", "", VLOOKUP(T104, 'CWM &amp; Location'!B:D, 3, FALSE))</f>
        <v/>
      </c>
      <c r="V104" s="49" t="str">
        <f>IF('Master List'!Z104="", "", 'Master List'!Z104)</f>
        <v/>
      </c>
      <c r="W104" s="49" t="str">
        <f>IF('Master List'!AA104="", "", 'Master List'!AA104)</f>
        <v/>
      </c>
    </row>
    <row r="105" spans="1:23" ht="29.25" customHeight="1" x14ac:dyDescent="0.25">
      <c r="A105" s="47" t="str">
        <f>'Master List'!A105</f>
        <v>FP</v>
      </c>
      <c r="B105" s="47" t="str">
        <f>'Master List'!B105</f>
        <v>F2/7A6/035b</v>
      </c>
      <c r="C105" s="47" t="str">
        <f>'Master List'!C105</f>
        <v>WAL/F2/035b</v>
      </c>
      <c r="D105" s="48">
        <v>1</v>
      </c>
      <c r="E105" s="52" t="str">
        <f t="shared" si="1"/>
        <v>General (Internal) Medicine, General Practice, General Surgery / Colorectal Surgery</v>
      </c>
      <c r="F105" s="49" t="str">
        <f>'Master List'!F105</f>
        <v>Aneurin Bevan University Health Board</v>
      </c>
      <c r="G105" s="49" t="str">
        <f>'Master List'!D105</f>
        <v>Dr Shridhar Aithal</v>
      </c>
      <c r="H105" s="47" t="str">
        <f>'Master List'!G105</f>
        <v>Ysbyty Ystrad Fawr</v>
      </c>
      <c r="I105" s="47" t="str">
        <f>VLOOKUP(H105, 'CWM &amp; Location'!B:D, 3, FALSE)</f>
        <v>Ystrad Mynach</v>
      </c>
      <c r="J105" s="47" t="str">
        <f>IF('Master List'!I105="", 'Master List'!H105, CONCATENATE('Master List'!H105, " / ", 'Master List'!I105))</f>
        <v>General (Internal) Medicine</v>
      </c>
      <c r="K105" s="47" t="str">
        <f>'Master List'!J105</f>
        <v>Dr Shridhar Aithal</v>
      </c>
      <c r="L105" s="47" t="str">
        <f>'Master List'!M105</f>
        <v>Risca Surgery</v>
      </c>
      <c r="M105" s="47" t="str">
        <f>VLOOKUP(L105, 'CWM &amp; Location'!B:D, 3, FALSE)</f>
        <v>Risca</v>
      </c>
      <c r="N105" s="47" t="str">
        <f>IF('Master List'!O105="", 'Master List'!N105, CONCATENATE('Master List'!N105, " / ", 'Master List'!O105))</f>
        <v>General Practice</v>
      </c>
      <c r="O105" s="47" t="str">
        <f>'Master List'!P105</f>
        <v>Dr Amy Owen</v>
      </c>
      <c r="P105" s="47" t="str">
        <f>'Master List'!S105</f>
        <v>The Grange University Hospital / Royal Gwent Hospital</v>
      </c>
      <c r="Q105" s="47" t="str">
        <f>VLOOKUP(P105, 'CWM &amp; Location'!B:D, 3, FALSE)</f>
        <v>Cwmbran / Newport</v>
      </c>
      <c r="R105" s="47" t="str">
        <f>IF('Master List'!U105="", 'Master List'!T105, CONCATENATE('Master List'!T105, " / ", 'Master List'!U105))</f>
        <v>General Surgery / Colorectal Surgery</v>
      </c>
      <c r="S105" s="47" t="str">
        <f>'Master List'!V105</f>
        <v>Mr Keshav Swarnkar</v>
      </c>
      <c r="T105" s="49" t="str">
        <f>IF('Master List'!Y105="", "", 'Master List'!Y105)</f>
        <v/>
      </c>
      <c r="U105" s="49" t="str">
        <f>IF(T105="", "", VLOOKUP(T105, 'CWM &amp; Location'!B:D, 3, FALSE))</f>
        <v/>
      </c>
      <c r="V105" s="49" t="str">
        <f>IF('Master List'!Z105="", "", 'Master List'!Z105)</f>
        <v/>
      </c>
      <c r="W105" s="49" t="str">
        <f>IF('Master List'!AA105="", "", 'Master List'!AA105)</f>
        <v/>
      </c>
    </row>
    <row r="106" spans="1:23" ht="29.25" customHeight="1" x14ac:dyDescent="0.25">
      <c r="A106" s="47" t="str">
        <f>'Master List'!A106</f>
        <v>FP</v>
      </c>
      <c r="B106" s="47" t="str">
        <f>'Master List'!B106</f>
        <v>F2/7A6/035c</v>
      </c>
      <c r="C106" s="47" t="str">
        <f>'Master List'!C106</f>
        <v>WAL/F2/035c</v>
      </c>
      <c r="D106" s="48">
        <v>1</v>
      </c>
      <c r="E106" s="52" t="str">
        <f t="shared" si="1"/>
        <v>General Surgery / Colorectal Surgery, General (Internal) Medicine, General Practice</v>
      </c>
      <c r="F106" s="49" t="str">
        <f>'Master List'!F106</f>
        <v>Aneurin Bevan University Health Board</v>
      </c>
      <c r="G106" s="49" t="str">
        <f>'Master List'!D106</f>
        <v>Mr Keshav Swarnkar</v>
      </c>
      <c r="H106" s="47" t="str">
        <f>'Master List'!G106</f>
        <v>The Grange University Hospital / Royal Gwent Hospital</v>
      </c>
      <c r="I106" s="47" t="str">
        <f>VLOOKUP(H106, 'CWM &amp; Location'!B:D, 3, FALSE)</f>
        <v>Cwmbran / Newport</v>
      </c>
      <c r="J106" s="47" t="str">
        <f>IF('Master List'!I106="", 'Master List'!H106, CONCATENATE('Master List'!H106, " / ", 'Master List'!I106))</f>
        <v>General Surgery / Colorectal Surgery</v>
      </c>
      <c r="K106" s="47" t="str">
        <f>'Master List'!J106</f>
        <v>Mr Keshav Swarnkar</v>
      </c>
      <c r="L106" s="47" t="str">
        <f>'Master List'!M106</f>
        <v>Ysbyty Ystrad Fawr</v>
      </c>
      <c r="M106" s="47" t="str">
        <f>VLOOKUP(L106, 'CWM &amp; Location'!B:D, 3, FALSE)</f>
        <v>Ystrad Mynach</v>
      </c>
      <c r="N106" s="47" t="str">
        <f>IF('Master List'!O106="", 'Master List'!N106, CONCATENATE('Master List'!N106, " / ", 'Master List'!O106))</f>
        <v>General (Internal) Medicine</v>
      </c>
      <c r="O106" s="47" t="str">
        <f>'Master List'!P106</f>
        <v>Dr Shridhar Aithal</v>
      </c>
      <c r="P106" s="47" t="str">
        <f>'Master List'!S106</f>
        <v>Risca Surgery</v>
      </c>
      <c r="Q106" s="47" t="str">
        <f>VLOOKUP(P106, 'CWM &amp; Location'!B:D, 3, FALSE)</f>
        <v>Risca</v>
      </c>
      <c r="R106" s="47" t="str">
        <f>IF('Master List'!U106="", 'Master List'!T106, CONCATENATE('Master List'!T106, " / ", 'Master List'!U106))</f>
        <v>General Practice</v>
      </c>
      <c r="S106" s="47" t="str">
        <f>'Master List'!V106</f>
        <v>Dr Amy Owen</v>
      </c>
      <c r="T106" s="49" t="str">
        <f>IF('Master List'!Y106="", "", 'Master List'!Y106)</f>
        <v/>
      </c>
      <c r="U106" s="49" t="str">
        <f>IF(T106="", "", VLOOKUP(T106, 'CWM &amp; Location'!B:D, 3, FALSE))</f>
        <v/>
      </c>
      <c r="V106" s="49" t="str">
        <f>IF('Master List'!Z106="", "", 'Master List'!Z106)</f>
        <v/>
      </c>
      <c r="W106" s="49" t="str">
        <f>IF('Master List'!AA106="", "", 'Master List'!AA106)</f>
        <v/>
      </c>
    </row>
    <row r="107" spans="1:23" ht="29.25" customHeight="1" x14ac:dyDescent="0.25">
      <c r="A107" s="47" t="str">
        <f>'Master List'!A107</f>
        <v>FP</v>
      </c>
      <c r="B107" s="47" t="str">
        <f>'Master List'!B107</f>
        <v>F2/7A6/036a</v>
      </c>
      <c r="C107" s="47" t="str">
        <f>'Master List'!C107</f>
        <v>WAL/F2/036a</v>
      </c>
      <c r="D107" s="48">
        <v>1</v>
      </c>
      <c r="E107" s="52" t="str">
        <f t="shared" si="1"/>
        <v>General (Internal) Medicine / Cardiology, Anaesthetics / Intensive Care Medicine, General (Internal) Medicine</v>
      </c>
      <c r="F107" s="49" t="str">
        <f>'Master List'!F107</f>
        <v>Aneurin Bevan University Health Board</v>
      </c>
      <c r="G107" s="49" t="str">
        <f>'Master List'!D107</f>
        <v>Dr Shawmendra Bundhoo</v>
      </c>
      <c r="H107" s="47" t="str">
        <f>'Master List'!G107</f>
        <v xml:space="preserve">The Grange University Hospital </v>
      </c>
      <c r="I107" s="47" t="str">
        <f>VLOOKUP(H107, 'CWM &amp; Location'!B:D, 3, FALSE)</f>
        <v>Cwmbran</v>
      </c>
      <c r="J107" s="47" t="str">
        <f>IF('Master List'!I107="", 'Master List'!H107, CONCATENATE('Master List'!H107, " / ", 'Master List'!I107))</f>
        <v>General (Internal) Medicine / Cardiology</v>
      </c>
      <c r="K107" s="47" t="str">
        <f>'Master List'!J107</f>
        <v>Dr Shawmendra Bundhoo</v>
      </c>
      <c r="L107" s="47" t="str">
        <f>'Master List'!M107</f>
        <v xml:space="preserve">The Grange University Hospital </v>
      </c>
      <c r="M107" s="47" t="str">
        <f>VLOOKUP(L107, 'CWM &amp; Location'!B:D, 3, FALSE)</f>
        <v>Cwmbran</v>
      </c>
      <c r="N107" s="47" t="str">
        <f>IF('Master List'!O107="", 'Master List'!N107, CONCATENATE('Master List'!N107, " / ", 'Master List'!O107))</f>
        <v>Anaesthetics / Intensive Care Medicine</v>
      </c>
      <c r="O107" s="47" t="str">
        <f>'Master List'!P107</f>
        <v>Dr Graeme Lilley</v>
      </c>
      <c r="P107" s="47" t="str">
        <f>'Master List'!S107</f>
        <v>Ysbyty Ystrad Fawr</v>
      </c>
      <c r="Q107" s="47" t="str">
        <f>VLOOKUP(P107, 'CWM &amp; Location'!B:D, 3, FALSE)</f>
        <v>Ystrad Mynach</v>
      </c>
      <c r="R107" s="47" t="str">
        <f>IF('Master List'!U107="", 'Master List'!T107, CONCATENATE('Master List'!T107, " / ", 'Master List'!U107))</f>
        <v>General (Internal) Medicine</v>
      </c>
      <c r="S107" s="47" t="str">
        <f>'Master List'!V107</f>
        <v>Dr Sharan Ramakrishna</v>
      </c>
      <c r="T107" s="49" t="str">
        <f>IF('Master List'!Y107="", "", 'Master List'!Y107)</f>
        <v/>
      </c>
      <c r="U107" s="49" t="str">
        <f>IF(T107="", "", VLOOKUP(T107, 'CWM &amp; Location'!B:D, 3, FALSE))</f>
        <v/>
      </c>
      <c r="V107" s="49" t="str">
        <f>IF('Master List'!Z107="", "", 'Master List'!Z107)</f>
        <v/>
      </c>
      <c r="W107" s="49" t="str">
        <f>IF('Master List'!AA107="", "", 'Master List'!AA107)</f>
        <v/>
      </c>
    </row>
    <row r="108" spans="1:23" ht="29.25" customHeight="1" x14ac:dyDescent="0.25">
      <c r="A108" s="47" t="str">
        <f>'Master List'!A108</f>
        <v>FP</v>
      </c>
      <c r="B108" s="47" t="str">
        <f>'Master List'!B108</f>
        <v>F2/7A6/036b</v>
      </c>
      <c r="C108" s="47" t="str">
        <f>'Master List'!C108</f>
        <v>WAL/F2/036b</v>
      </c>
      <c r="D108" s="48">
        <v>1</v>
      </c>
      <c r="E108" s="52" t="str">
        <f t="shared" si="1"/>
        <v>General (Internal) Medicine, General (Internal) Medicine / Cardiology, Anaesthetics / Intensive Care Medicine</v>
      </c>
      <c r="F108" s="49" t="str">
        <f>'Master List'!F108</f>
        <v>Aneurin Bevan University Health Board</v>
      </c>
      <c r="G108" s="49" t="str">
        <f>'Master List'!D108</f>
        <v>Dr Sharan Ramakrishna</v>
      </c>
      <c r="H108" s="47" t="str">
        <f>'Master List'!G108</f>
        <v>Ysbyty Ystrad Fawr</v>
      </c>
      <c r="I108" s="47" t="str">
        <f>VLOOKUP(H108, 'CWM &amp; Location'!B:D, 3, FALSE)</f>
        <v>Ystrad Mynach</v>
      </c>
      <c r="J108" s="47" t="str">
        <f>IF('Master List'!I108="", 'Master List'!H108, CONCATENATE('Master List'!H108, " / ", 'Master List'!I108))</f>
        <v>General (Internal) Medicine</v>
      </c>
      <c r="K108" s="47" t="str">
        <f>'Master List'!J108</f>
        <v>Dr Sharan Ramakrishna</v>
      </c>
      <c r="L108" s="47" t="str">
        <f>'Master List'!M108</f>
        <v xml:space="preserve">The Grange University Hospital </v>
      </c>
      <c r="M108" s="47" t="str">
        <f>VLOOKUP(L108, 'CWM &amp; Location'!B:D, 3, FALSE)</f>
        <v>Cwmbran</v>
      </c>
      <c r="N108" s="47" t="str">
        <f>IF('Master List'!O108="", 'Master List'!N108, CONCATENATE('Master List'!N108, " / ", 'Master List'!O108))</f>
        <v>General (Internal) Medicine / Cardiology</v>
      </c>
      <c r="O108" s="47" t="str">
        <f>'Master List'!P108</f>
        <v>Dr Shawmendra Bundhoo</v>
      </c>
      <c r="P108" s="47" t="str">
        <f>'Master List'!S108</f>
        <v xml:space="preserve">The Grange University Hospital </v>
      </c>
      <c r="Q108" s="47" t="str">
        <f>VLOOKUP(P108, 'CWM &amp; Location'!B:D, 3, FALSE)</f>
        <v>Cwmbran</v>
      </c>
      <c r="R108" s="47" t="str">
        <f>IF('Master List'!U108="", 'Master List'!T108, CONCATENATE('Master List'!T108, " / ", 'Master List'!U108))</f>
        <v>Anaesthetics / Intensive Care Medicine</v>
      </c>
      <c r="S108" s="47" t="str">
        <f>'Master List'!V108</f>
        <v>Dr Graeme Lilley</v>
      </c>
      <c r="T108" s="49" t="str">
        <f>IF('Master List'!Y108="", "", 'Master List'!Y108)</f>
        <v/>
      </c>
      <c r="U108" s="49" t="str">
        <f>IF(T108="", "", VLOOKUP(T108, 'CWM &amp; Location'!B:D, 3, FALSE))</f>
        <v/>
      </c>
      <c r="V108" s="49" t="str">
        <f>IF('Master List'!Z108="", "", 'Master List'!Z108)</f>
        <v/>
      </c>
      <c r="W108" s="49" t="str">
        <f>IF('Master List'!AA108="", "", 'Master List'!AA108)</f>
        <v/>
      </c>
    </row>
    <row r="109" spans="1:23" ht="29.25" customHeight="1" x14ac:dyDescent="0.25">
      <c r="A109" s="47" t="str">
        <f>'Master List'!A109</f>
        <v>FP</v>
      </c>
      <c r="B109" s="47" t="str">
        <f>'Master List'!B109</f>
        <v>F2/7A6/036c</v>
      </c>
      <c r="C109" s="47" t="str">
        <f>'Master List'!C109</f>
        <v>WAL/F2/036c</v>
      </c>
      <c r="D109" s="48">
        <v>1</v>
      </c>
      <c r="E109" s="52" t="str">
        <f t="shared" si="1"/>
        <v>Anaesthetics / Intensive Care Medicine, General (Internal) Medicine, General (Internal) Medicine / Cardiology</v>
      </c>
      <c r="F109" s="49" t="str">
        <f>'Master List'!F109</f>
        <v>Aneurin Bevan University Health Board</v>
      </c>
      <c r="G109" s="49" t="str">
        <f>'Master List'!D109</f>
        <v>Dr Graeme Lilley</v>
      </c>
      <c r="H109" s="47" t="str">
        <f>'Master List'!G109</f>
        <v xml:space="preserve">The Grange University Hospital </v>
      </c>
      <c r="I109" s="47" t="str">
        <f>VLOOKUP(H109, 'CWM &amp; Location'!B:D, 3, FALSE)</f>
        <v>Cwmbran</v>
      </c>
      <c r="J109" s="47" t="str">
        <f>IF('Master List'!I109="", 'Master List'!H109, CONCATENATE('Master List'!H109, " / ", 'Master List'!I109))</f>
        <v>Anaesthetics / Intensive Care Medicine</v>
      </c>
      <c r="K109" s="47" t="str">
        <f>'Master List'!J109</f>
        <v>Dr Graeme Lilley</v>
      </c>
      <c r="L109" s="47" t="str">
        <f>'Master List'!M109</f>
        <v>Ysbyty Ystrad Fawr</v>
      </c>
      <c r="M109" s="47" t="str">
        <f>VLOOKUP(L109, 'CWM &amp; Location'!B:D, 3, FALSE)</f>
        <v>Ystrad Mynach</v>
      </c>
      <c r="N109" s="47" t="str">
        <f>IF('Master List'!O109="", 'Master List'!N109, CONCATENATE('Master List'!N109, " / ", 'Master List'!O109))</f>
        <v>General (Internal) Medicine</v>
      </c>
      <c r="O109" s="47" t="str">
        <f>'Master List'!P109</f>
        <v>Dr Sharan Ramakrishna</v>
      </c>
      <c r="P109" s="47" t="str">
        <f>'Master List'!S109</f>
        <v xml:space="preserve">The Grange University Hospital </v>
      </c>
      <c r="Q109" s="47" t="str">
        <f>VLOOKUP(P109, 'CWM &amp; Location'!B:D, 3, FALSE)</f>
        <v>Cwmbran</v>
      </c>
      <c r="R109" s="47" t="str">
        <f>IF('Master List'!U109="", 'Master List'!T109, CONCATENATE('Master List'!T109, " / ", 'Master List'!U109))</f>
        <v>General (Internal) Medicine / Cardiology</v>
      </c>
      <c r="S109" s="47" t="str">
        <f>'Master List'!V109</f>
        <v>Dr Shawmendra Bundhoo</v>
      </c>
      <c r="T109" s="49" t="str">
        <f>IF('Master List'!Y109="", "", 'Master List'!Y109)</f>
        <v/>
      </c>
      <c r="U109" s="49" t="str">
        <f>IF(T109="", "", VLOOKUP(T109, 'CWM &amp; Location'!B:D, 3, FALSE))</f>
        <v/>
      </c>
      <c r="V109" s="49" t="str">
        <f>IF('Master List'!Z109="", "", 'Master List'!Z109)</f>
        <v/>
      </c>
      <c r="W109" s="49" t="str">
        <f>IF('Master List'!AA109="", "", 'Master List'!AA109)</f>
        <v/>
      </c>
    </row>
    <row r="110" spans="1:23" ht="29.25" customHeight="1" x14ac:dyDescent="0.25">
      <c r="A110" s="47" t="str">
        <f>'Master List'!A110</f>
        <v>NP</v>
      </c>
      <c r="B110" s="47" t="str">
        <f>'Master List'!B110</f>
        <v>F2/7A6/037a</v>
      </c>
      <c r="C110" s="47" t="str">
        <f>'Master List'!C110</f>
        <v>WAL/F2/037a</v>
      </c>
      <c r="D110" s="48">
        <v>1</v>
      </c>
      <c r="E110" s="52" t="str">
        <f t="shared" si="1"/>
        <v>General Practice, General (Internal) Medicine / Geriatric Medicine &amp; Orthogeriatrics, Haematology, Near Peer Teaching (NP)</v>
      </c>
      <c r="F110" s="49" t="str">
        <f>'Master List'!F110</f>
        <v>Aneurin Bevan University Health Board</v>
      </c>
      <c r="G110" s="49" t="str">
        <f>'Master List'!D110</f>
        <v>Dr Anna Phelps</v>
      </c>
      <c r="H110" s="47" t="str">
        <f>'Master List'!G110</f>
        <v>Meddygfa Cwm Rhymni Practice</v>
      </c>
      <c r="I110" s="47" t="str">
        <f>VLOOKUP(H110, 'CWM &amp; Location'!B:D, 3, FALSE)</f>
        <v>New Tredegar</v>
      </c>
      <c r="J110" s="47" t="str">
        <f>IF('Master List'!I110="", 'Master List'!H110, CONCATENATE('Master List'!H110, " / ", 'Master List'!I110))</f>
        <v>General Practice</v>
      </c>
      <c r="K110" s="47" t="str">
        <f>'Master List'!J110</f>
        <v>Dr Anna Phelps</v>
      </c>
      <c r="L110" s="47" t="str">
        <f>'Master List'!M110</f>
        <v>Ysbyty Ystrad Fawr</v>
      </c>
      <c r="M110" s="47" t="str">
        <f>VLOOKUP(L110, 'CWM &amp; Location'!B:D, 3, FALSE)</f>
        <v>Ystrad Mynach</v>
      </c>
      <c r="N110" s="47" t="str">
        <f>IF('Master List'!O110="", 'Master List'!N110, CONCATENATE('Master List'!N110, " / ", 'Master List'!O110))</f>
        <v>General (Internal) Medicine / Geriatric Medicine &amp; Orthogeriatrics</v>
      </c>
      <c r="O110" s="47" t="str">
        <f>'Master List'!P110</f>
        <v>Dr Inderpal Singh</v>
      </c>
      <c r="P110" s="47" t="str">
        <f>'Master List'!S110</f>
        <v xml:space="preserve">The Grange University Hospital </v>
      </c>
      <c r="Q110" s="47" t="str">
        <f>VLOOKUP(P110, 'CWM &amp; Location'!B:D, 3, FALSE)</f>
        <v>Cwmbran</v>
      </c>
      <c r="R110" s="47" t="str">
        <f>IF('Master List'!U110="", 'Master List'!T110, CONCATENATE('Master List'!T110, " / ", 'Master List'!U110))</f>
        <v>Haematology</v>
      </c>
      <c r="S110" s="47" t="str">
        <f>'Master List'!V110</f>
        <v>Dr Rachel Elliott</v>
      </c>
      <c r="T110" s="49" t="str">
        <f>IF('Master List'!Y110="", "", 'Master List'!Y110)</f>
        <v>Meddygfa Cwm Rhymni Practice</v>
      </c>
      <c r="U110" s="49" t="str">
        <f>IF(T110="", "", VLOOKUP(T110, 'CWM &amp; Location'!B:D, 3, FALSE))</f>
        <v>New Tredegar</v>
      </c>
      <c r="V110" s="49" t="str">
        <f>IF('Master List'!Z110="", "", 'Master List'!Z110)</f>
        <v>Near Peer Teaching</v>
      </c>
      <c r="W110" s="49" t="str">
        <f>IF('Master List'!AA110="", "", 'Master List'!AA110)</f>
        <v>Supervisor to be confirmed</v>
      </c>
    </row>
    <row r="111" spans="1:23" ht="29.25" customHeight="1" x14ac:dyDescent="0.25">
      <c r="A111" s="47" t="str">
        <f>'Master List'!A111</f>
        <v>NP</v>
      </c>
      <c r="B111" s="47" t="str">
        <f>'Master List'!B111</f>
        <v>F2/7A6/037b</v>
      </c>
      <c r="C111" s="47" t="str">
        <f>'Master List'!C111</f>
        <v>WAL/F2/037b</v>
      </c>
      <c r="D111" s="48">
        <v>1</v>
      </c>
      <c r="E111" s="52" t="str">
        <f t="shared" si="1"/>
        <v>Haematology, General Practice, General (Internal) Medicine / Geriatric Medicine &amp; Orthogeriatrics, Near Peer Teaching (NP)</v>
      </c>
      <c r="F111" s="49" t="str">
        <f>'Master List'!F111</f>
        <v>Aneurin Bevan University Health Board</v>
      </c>
      <c r="G111" s="49" t="str">
        <f>'Master List'!D111</f>
        <v>Dr Rachel Elliott</v>
      </c>
      <c r="H111" s="47" t="str">
        <f>'Master List'!G111</f>
        <v xml:space="preserve">The Grange University Hospital </v>
      </c>
      <c r="I111" s="47" t="str">
        <f>VLOOKUP(H111, 'CWM &amp; Location'!B:D, 3, FALSE)</f>
        <v>Cwmbran</v>
      </c>
      <c r="J111" s="47" t="str">
        <f>IF('Master List'!I111="", 'Master List'!H111, CONCATENATE('Master List'!H111, " / ", 'Master List'!I111))</f>
        <v>Haematology</v>
      </c>
      <c r="K111" s="47" t="str">
        <f>'Master List'!J111</f>
        <v>Dr Rachel Elliott</v>
      </c>
      <c r="L111" s="47" t="str">
        <f>'Master List'!M111</f>
        <v>Meddygfa Cwm Rhymni Practice</v>
      </c>
      <c r="M111" s="47" t="str">
        <f>VLOOKUP(L111, 'CWM &amp; Location'!B:D, 3, FALSE)</f>
        <v>New Tredegar</v>
      </c>
      <c r="N111" s="47" t="str">
        <f>IF('Master List'!O111="", 'Master List'!N111, CONCATENATE('Master List'!N111, " / ", 'Master List'!O111))</f>
        <v>General Practice</v>
      </c>
      <c r="O111" s="47" t="str">
        <f>'Master List'!P111</f>
        <v>Dr Anna Phelps</v>
      </c>
      <c r="P111" s="47" t="str">
        <f>'Master List'!S111</f>
        <v>Ysbyty Ystrad Fawr</v>
      </c>
      <c r="Q111" s="47" t="str">
        <f>VLOOKUP(P111, 'CWM &amp; Location'!B:D, 3, FALSE)</f>
        <v>Ystrad Mynach</v>
      </c>
      <c r="R111" s="47" t="str">
        <f>IF('Master List'!U111="", 'Master List'!T111, CONCATENATE('Master List'!T111, " / ", 'Master List'!U111))</f>
        <v>General (Internal) Medicine / Geriatric Medicine &amp; Orthogeriatrics</v>
      </c>
      <c r="S111" s="47" t="str">
        <f>'Master List'!V111</f>
        <v>Dr Inderpal Singh</v>
      </c>
      <c r="T111" s="49" t="str">
        <f>IF('Master List'!Y111="", "", 'Master List'!Y111)</f>
        <v>Meddygfa Cwm Rhymni Practice</v>
      </c>
      <c r="U111" s="49" t="str">
        <f>IF(T111="", "", VLOOKUP(T111, 'CWM &amp; Location'!B:D, 3, FALSE))</f>
        <v>New Tredegar</v>
      </c>
      <c r="V111" s="49" t="str">
        <f>IF('Master List'!Z111="", "", 'Master List'!Z111)</f>
        <v>Near Peer Teaching</v>
      </c>
      <c r="W111" s="49" t="str">
        <f>IF('Master List'!AA111="", "", 'Master List'!AA111)</f>
        <v>Supervisor to be confirmed</v>
      </c>
    </row>
    <row r="112" spans="1:23" ht="29.25" customHeight="1" x14ac:dyDescent="0.25">
      <c r="A112" s="47" t="str">
        <f>'Master List'!A112</f>
        <v>NP</v>
      </c>
      <c r="B112" s="47" t="str">
        <f>'Master List'!B112</f>
        <v>F2/7A6/037c</v>
      </c>
      <c r="C112" s="47" t="str">
        <f>'Master List'!C112</f>
        <v>WAL/F2/037c</v>
      </c>
      <c r="D112" s="48">
        <v>1</v>
      </c>
      <c r="E112" s="52" t="str">
        <f t="shared" si="1"/>
        <v>General (Internal) Medicine / Geriatric Medicine &amp; Orthogeriatrics, Haematology, General Practice, Near Peer Teaching (NP)</v>
      </c>
      <c r="F112" s="49" t="str">
        <f>'Master List'!F112</f>
        <v>Aneurin Bevan University Health Board</v>
      </c>
      <c r="G112" s="49" t="str">
        <f>'Master List'!D112</f>
        <v>Dr Inderpal Singh</v>
      </c>
      <c r="H112" s="47" t="str">
        <f>'Master List'!G112</f>
        <v>Ysbyty Ystrad Fawr</v>
      </c>
      <c r="I112" s="47" t="str">
        <f>VLOOKUP(H112, 'CWM &amp; Location'!B:D, 3, FALSE)</f>
        <v>Ystrad Mynach</v>
      </c>
      <c r="J112" s="47" t="str">
        <f>IF('Master List'!I112="", 'Master List'!H112, CONCATENATE('Master List'!H112, " / ", 'Master List'!I112))</f>
        <v>General (Internal) Medicine / Geriatric Medicine &amp; Orthogeriatrics</v>
      </c>
      <c r="K112" s="47" t="str">
        <f>'Master List'!J112</f>
        <v>Dr Inderpal Singh</v>
      </c>
      <c r="L112" s="47" t="str">
        <f>'Master List'!M112</f>
        <v xml:space="preserve">The Grange University Hospital </v>
      </c>
      <c r="M112" s="47" t="str">
        <f>VLOOKUP(L112, 'CWM &amp; Location'!B:D, 3, FALSE)</f>
        <v>Cwmbran</v>
      </c>
      <c r="N112" s="47" t="str">
        <f>IF('Master List'!O112="", 'Master List'!N112, CONCATENATE('Master List'!N112, " / ", 'Master List'!O112))</f>
        <v>Haematology</v>
      </c>
      <c r="O112" s="47" t="str">
        <f>'Master List'!P112</f>
        <v>Dr Rachel Elliott</v>
      </c>
      <c r="P112" s="47" t="str">
        <f>'Master List'!S112</f>
        <v>Meddygfa Cwm Rhymni Practice</v>
      </c>
      <c r="Q112" s="47" t="str">
        <f>VLOOKUP(P112, 'CWM &amp; Location'!B:D, 3, FALSE)</f>
        <v>New Tredegar</v>
      </c>
      <c r="R112" s="47" t="str">
        <f>IF('Master List'!U112="", 'Master List'!T112, CONCATENATE('Master List'!T112, " / ", 'Master List'!U112))</f>
        <v>General Practice</v>
      </c>
      <c r="S112" s="47" t="str">
        <f>'Master List'!V112</f>
        <v>Dr Anna Phelps</v>
      </c>
      <c r="T112" s="49" t="str">
        <f>IF('Master List'!Y112="", "", 'Master List'!Y112)</f>
        <v>Meddygfa Cwm Rhymni Practice</v>
      </c>
      <c r="U112" s="49" t="str">
        <f>IF(T112="", "", VLOOKUP(T112, 'CWM &amp; Location'!B:D, 3, FALSE))</f>
        <v>New Tredegar</v>
      </c>
      <c r="V112" s="49" t="str">
        <f>IF('Master List'!Z112="", "", 'Master List'!Z112)</f>
        <v>Near Peer Teaching</v>
      </c>
      <c r="W112" s="49" t="str">
        <f>IF('Master List'!AA112="", "", 'Master List'!AA112)</f>
        <v>Supervisor to be confirmed</v>
      </c>
    </row>
    <row r="113" spans="1:23" ht="29.25" customHeight="1" x14ac:dyDescent="0.25">
      <c r="A113" s="47" t="str">
        <f>'Master List'!A113</f>
        <v>NP</v>
      </c>
      <c r="B113" s="47" t="str">
        <f>'Master List'!B113</f>
        <v>F2/7A5S/038a</v>
      </c>
      <c r="C113" s="47" t="str">
        <f>'Master List'!C113</f>
        <v>WAL/F2/038a</v>
      </c>
      <c r="D113" s="48">
        <v>1</v>
      </c>
      <c r="E113" s="52" t="str">
        <f t="shared" si="1"/>
        <v>General Practice, General (Internal) Medicine / Geriatric Medicine, Otolaryngology, Near Peer Teaching (NP)</v>
      </c>
      <c r="F113" s="49" t="str">
        <f>'Master List'!F113</f>
        <v>Cwm Taf Morgannwg Local University Health Board</v>
      </c>
      <c r="G113" s="49" t="str">
        <f>'Master List'!D113</f>
        <v>Dr Jonathan Finnegan</v>
      </c>
      <c r="H113" s="47" t="str">
        <f>'Master List'!G113</f>
        <v>Taff Vale Practice</v>
      </c>
      <c r="I113" s="47" t="str">
        <f>VLOOKUP(H113, 'CWM &amp; Location'!B:D, 3, FALSE)</f>
        <v>Pontypridd</v>
      </c>
      <c r="J113" s="47" t="str">
        <f>IF('Master List'!I113="", 'Master List'!H113, CONCATENATE('Master List'!H113, " / ", 'Master List'!I113))</f>
        <v>General Practice</v>
      </c>
      <c r="K113" s="47" t="str">
        <f>'Master List'!J113</f>
        <v>Dr Jonathan Finnegan</v>
      </c>
      <c r="L113" s="47" t="str">
        <f>'Master List'!M113</f>
        <v>Royal Glamorgan Hospital</v>
      </c>
      <c r="M113" s="47" t="str">
        <f>VLOOKUP(L113, 'CWM &amp; Location'!B:D, 3, FALSE)</f>
        <v>Pontyclun</v>
      </c>
      <c r="N113" s="47" t="str">
        <f>IF('Master List'!O113="", 'Master List'!N113, CONCATENATE('Master List'!N113, " / ", 'Master List'!O113))</f>
        <v>General (Internal) Medicine / Geriatric Medicine</v>
      </c>
      <c r="O113" s="47" t="str">
        <f>'Master List'!P113</f>
        <v>Dr Simon Bagguley</v>
      </c>
      <c r="P113" s="47" t="str">
        <f>'Master List'!S113</f>
        <v>Royal Glamorgan Hospital</v>
      </c>
      <c r="Q113" s="47" t="str">
        <f>VLOOKUP(P113, 'CWM &amp; Location'!B:D, 3, FALSE)</f>
        <v>Pontyclun</v>
      </c>
      <c r="R113" s="47" t="str">
        <f>IF('Master List'!U113="", 'Master List'!T113, CONCATENATE('Master List'!T113, " / ", 'Master List'!U113))</f>
        <v>Otolaryngology</v>
      </c>
      <c r="S113" s="47" t="str">
        <f>'Master List'!V113</f>
        <v>Mr Samuel Fishpool</v>
      </c>
      <c r="T113" s="49" t="str">
        <f>IF('Master List'!Y113="", "", 'Master List'!Y113)</f>
        <v>Taff Vale Practice</v>
      </c>
      <c r="U113" s="49" t="str">
        <f>IF(T113="", "", VLOOKUP(T113, 'CWM &amp; Location'!B:D, 3, FALSE))</f>
        <v>Pontypridd</v>
      </c>
      <c r="V113" s="49" t="str">
        <f>IF('Master List'!Z113="", "", 'Master List'!Z113)</f>
        <v>Near Peer Teaching</v>
      </c>
      <c r="W113" s="49" t="str">
        <f>IF('Master List'!AA113="", "", 'Master List'!AA113)</f>
        <v>Supervisor to be confirmed</v>
      </c>
    </row>
    <row r="114" spans="1:23" ht="29.25" customHeight="1" x14ac:dyDescent="0.25">
      <c r="A114" s="47" t="str">
        <f>'Master List'!A114</f>
        <v>NP</v>
      </c>
      <c r="B114" s="47" t="str">
        <f>'Master List'!B114</f>
        <v>F2/7A5S/038b</v>
      </c>
      <c r="C114" s="47" t="str">
        <f>'Master List'!C114</f>
        <v>WAL/F2/038b</v>
      </c>
      <c r="D114" s="48">
        <v>1</v>
      </c>
      <c r="E114" s="52" t="str">
        <f t="shared" si="1"/>
        <v>Otolaryngology, General Practice, General (Internal) Medicine / Geriatric Medicine, Near Peer Teaching (NP)</v>
      </c>
      <c r="F114" s="49" t="str">
        <f>'Master List'!F114</f>
        <v>Cwm Taf Morgannwg Local University Health Board</v>
      </c>
      <c r="G114" s="49" t="str">
        <f>'Master List'!D114</f>
        <v>Mr Samuel Fishpool</v>
      </c>
      <c r="H114" s="47" t="str">
        <f>'Master List'!G114</f>
        <v>Royal Glamorgan Hospital</v>
      </c>
      <c r="I114" s="47" t="str">
        <f>VLOOKUP(H114, 'CWM &amp; Location'!B:D, 3, FALSE)</f>
        <v>Pontyclun</v>
      </c>
      <c r="J114" s="47" t="str">
        <f>IF('Master List'!I114="", 'Master List'!H114, CONCATENATE('Master List'!H114, " / ", 'Master List'!I114))</f>
        <v>Otolaryngology</v>
      </c>
      <c r="K114" s="47" t="str">
        <f>'Master List'!J114</f>
        <v>Mr Samuel Fishpool</v>
      </c>
      <c r="L114" s="47" t="str">
        <f>'Master List'!M114</f>
        <v>Taff Vale Practice</v>
      </c>
      <c r="M114" s="47" t="str">
        <f>VLOOKUP(L114, 'CWM &amp; Location'!B:D, 3, FALSE)</f>
        <v>Pontypridd</v>
      </c>
      <c r="N114" s="47" t="str">
        <f>IF('Master List'!O114="", 'Master List'!N114, CONCATENATE('Master List'!N114, " / ", 'Master List'!O114))</f>
        <v>General Practice</v>
      </c>
      <c r="O114" s="47" t="str">
        <f>'Master List'!P114</f>
        <v>Dr Jonathan Finnegan</v>
      </c>
      <c r="P114" s="47" t="str">
        <f>'Master List'!S114</f>
        <v>Royal Glamorgan Hospital</v>
      </c>
      <c r="Q114" s="47" t="str">
        <f>VLOOKUP(P114, 'CWM &amp; Location'!B:D, 3, FALSE)</f>
        <v>Pontyclun</v>
      </c>
      <c r="R114" s="47" t="str">
        <f>IF('Master List'!U114="", 'Master List'!T114, CONCATENATE('Master List'!T114, " / ", 'Master List'!U114))</f>
        <v>General (Internal) Medicine / Geriatric Medicine</v>
      </c>
      <c r="S114" s="47" t="str">
        <f>'Master List'!V114</f>
        <v>Dr Simon Bagguley</v>
      </c>
      <c r="T114" s="49" t="str">
        <f>IF('Master List'!Y114="", "", 'Master List'!Y114)</f>
        <v>Taff Vale Practice</v>
      </c>
      <c r="U114" s="49" t="str">
        <f>IF(T114="", "", VLOOKUP(T114, 'CWM &amp; Location'!B:D, 3, FALSE))</f>
        <v>Pontypridd</v>
      </c>
      <c r="V114" s="49" t="str">
        <f>IF('Master List'!Z114="", "", 'Master List'!Z114)</f>
        <v>Near Peer Teaching</v>
      </c>
      <c r="W114" s="49" t="str">
        <f>IF('Master List'!AA114="", "", 'Master List'!AA114)</f>
        <v>Supervisor to be confirmed</v>
      </c>
    </row>
    <row r="115" spans="1:23" ht="29.25" customHeight="1" x14ac:dyDescent="0.25">
      <c r="A115" s="47" t="str">
        <f>'Master List'!A115</f>
        <v>NP</v>
      </c>
      <c r="B115" s="47" t="str">
        <f>'Master List'!B115</f>
        <v>F2/7A5S/038c</v>
      </c>
      <c r="C115" s="47" t="str">
        <f>'Master List'!C115</f>
        <v>WAL/F2/038c</v>
      </c>
      <c r="D115" s="48">
        <v>1</v>
      </c>
      <c r="E115" s="52" t="str">
        <f t="shared" si="1"/>
        <v>General (Internal) Medicine / Geriatric Medicine, Otolaryngology, General Practice, Near Peer Teaching (NP)</v>
      </c>
      <c r="F115" s="49" t="str">
        <f>'Master List'!F115</f>
        <v>Cwm Taf Morgannwg Local University Health Board</v>
      </c>
      <c r="G115" s="49" t="str">
        <f>'Master List'!D115</f>
        <v>Dr Simon Bagguley</v>
      </c>
      <c r="H115" s="47" t="str">
        <f>'Master List'!G115</f>
        <v>Royal Glamorgan Hospital</v>
      </c>
      <c r="I115" s="47" t="str">
        <f>VLOOKUP(H115, 'CWM &amp; Location'!B:D, 3, FALSE)</f>
        <v>Pontyclun</v>
      </c>
      <c r="J115" s="47" t="str">
        <f>IF('Master List'!I115="", 'Master List'!H115, CONCATENATE('Master List'!H115, " / ", 'Master List'!I115))</f>
        <v>General (Internal) Medicine / Geriatric Medicine</v>
      </c>
      <c r="K115" s="47" t="str">
        <f>'Master List'!J115</f>
        <v>Dr Simon Bagguley</v>
      </c>
      <c r="L115" s="47" t="str">
        <f>'Master List'!M115</f>
        <v>Royal Glamorgan Hospital</v>
      </c>
      <c r="M115" s="47" t="str">
        <f>VLOOKUP(L115, 'CWM &amp; Location'!B:D, 3, FALSE)</f>
        <v>Pontyclun</v>
      </c>
      <c r="N115" s="47" t="str">
        <f>IF('Master List'!O115="", 'Master List'!N115, CONCATENATE('Master List'!N115, " / ", 'Master List'!O115))</f>
        <v>Otolaryngology</v>
      </c>
      <c r="O115" s="47" t="str">
        <f>'Master List'!P115</f>
        <v>Mr Samuel Fishpool</v>
      </c>
      <c r="P115" s="47" t="str">
        <f>'Master List'!S115</f>
        <v>Taff Vale Practice</v>
      </c>
      <c r="Q115" s="47" t="str">
        <f>VLOOKUP(P115, 'CWM &amp; Location'!B:D, 3, FALSE)</f>
        <v>Pontypridd</v>
      </c>
      <c r="R115" s="47" t="str">
        <f>IF('Master List'!U115="", 'Master List'!T115, CONCATENATE('Master List'!T115, " / ", 'Master List'!U115))</f>
        <v>General Practice</v>
      </c>
      <c r="S115" s="47" t="str">
        <f>'Master List'!V115</f>
        <v>Dr Jonathan Finnegan</v>
      </c>
      <c r="T115" s="49" t="str">
        <f>IF('Master List'!Y115="", "", 'Master List'!Y115)</f>
        <v>Taff Vale Practice</v>
      </c>
      <c r="U115" s="49" t="str">
        <f>IF(T115="", "", VLOOKUP(T115, 'CWM &amp; Location'!B:D, 3, FALSE))</f>
        <v>Pontypridd</v>
      </c>
      <c r="V115" s="49" t="str">
        <f>IF('Master List'!Z115="", "", 'Master List'!Z115)</f>
        <v>Near Peer Teaching</v>
      </c>
      <c r="W115" s="49" t="str">
        <f>IF('Master List'!AA115="", "", 'Master List'!AA115)</f>
        <v>Supervisor to be confirmed</v>
      </c>
    </row>
    <row r="116" spans="1:23" ht="29.25" customHeight="1" x14ac:dyDescent="0.25">
      <c r="A116" s="47" t="str">
        <f>'Master List'!A116</f>
        <v>FP</v>
      </c>
      <c r="B116" s="47" t="str">
        <f>'Master List'!B116</f>
        <v>F2/7A5S/039a</v>
      </c>
      <c r="C116" s="47" t="str">
        <f>'Master List'!C116</f>
        <v>WAL/F2/039a</v>
      </c>
      <c r="D116" s="48">
        <v>1</v>
      </c>
      <c r="E116" s="52" t="str">
        <f t="shared" si="1"/>
        <v>General (Internal) Medicine / Geriatric Medicine, General Practice, Ophthalmology</v>
      </c>
      <c r="F116" s="49" t="str">
        <f>'Master List'!F116</f>
        <v>Cwm Taf Morgannwg Local University Health Board</v>
      </c>
      <c r="G116" s="49" t="str">
        <f>'Master List'!D116</f>
        <v>Dr James Bolt</v>
      </c>
      <c r="H116" s="47" t="str">
        <f>'Master List'!G116</f>
        <v>Royal Glamorgan Hospital</v>
      </c>
      <c r="I116" s="47" t="str">
        <f>VLOOKUP(H116, 'CWM &amp; Location'!B:D, 3, FALSE)</f>
        <v>Pontyclun</v>
      </c>
      <c r="J116" s="47" t="str">
        <f>IF('Master List'!I116="", 'Master List'!H116, CONCATENATE('Master List'!H116, " / ", 'Master List'!I116))</f>
        <v>General (Internal) Medicine / Geriatric Medicine</v>
      </c>
      <c r="K116" s="47" t="str">
        <f>'Master List'!J116</f>
        <v>Dr James Bolt</v>
      </c>
      <c r="L116" s="47" t="str">
        <f>'Master List'!M116</f>
        <v>Eglwysbach Medical Practice</v>
      </c>
      <c r="M116" s="47" t="str">
        <f>VLOOKUP(L116, 'CWM &amp; Location'!B:D, 3, FALSE)</f>
        <v>Pontypridd</v>
      </c>
      <c r="N116" s="47" t="str">
        <f>IF('Master List'!O116="", 'Master List'!N116, CONCATENATE('Master List'!N116, " / ", 'Master List'!O116))</f>
        <v>General Practice</v>
      </c>
      <c r="O116" s="47" t="str">
        <f>'Master List'!P116</f>
        <v>Dr Anna Auchterlonie</v>
      </c>
      <c r="P116" s="47" t="str">
        <f>'Master List'!S116</f>
        <v>Royal Glamorgan Hospital</v>
      </c>
      <c r="Q116" s="47" t="str">
        <f>VLOOKUP(P116, 'CWM &amp; Location'!B:D, 3, FALSE)</f>
        <v>Pontyclun</v>
      </c>
      <c r="R116" s="47" t="str">
        <f>IF('Master List'!U116="", 'Master List'!T116, CONCATENATE('Master List'!T116, " / ", 'Master List'!U116))</f>
        <v>Ophthalmology</v>
      </c>
      <c r="S116" s="47" t="str">
        <f>'Master List'!V116</f>
        <v>Mr Ankur Das</v>
      </c>
      <c r="T116" s="49" t="str">
        <f>IF('Master List'!Y116="", "", 'Master List'!Y116)</f>
        <v/>
      </c>
      <c r="U116" s="49" t="str">
        <f>IF(T116="", "", VLOOKUP(T116, 'CWM &amp; Location'!B:D, 3, FALSE))</f>
        <v/>
      </c>
      <c r="V116" s="49" t="str">
        <f>IF('Master List'!Z116="", "", 'Master List'!Z116)</f>
        <v/>
      </c>
      <c r="W116" s="49" t="str">
        <f>IF('Master List'!AA116="", "", 'Master List'!AA116)</f>
        <v/>
      </c>
    </row>
    <row r="117" spans="1:23" ht="29.25" customHeight="1" x14ac:dyDescent="0.25">
      <c r="A117" s="47" t="str">
        <f>'Master List'!A117</f>
        <v>FP</v>
      </c>
      <c r="B117" s="47" t="str">
        <f>'Master List'!B117</f>
        <v>F2/7A5S/039b</v>
      </c>
      <c r="C117" s="47" t="str">
        <f>'Master List'!C117</f>
        <v>WAL/F2/039b</v>
      </c>
      <c r="D117" s="48">
        <v>1</v>
      </c>
      <c r="E117" s="52" t="str">
        <f t="shared" si="1"/>
        <v>Ophthalmology, General (Internal) Medicine / Geriatric Medicine, General Practice</v>
      </c>
      <c r="F117" s="49" t="str">
        <f>'Master List'!F117</f>
        <v>Cwm Taf Morgannwg Local University Health Board</v>
      </c>
      <c r="G117" s="49" t="str">
        <f>'Master List'!D117</f>
        <v>Mr Ankur Das</v>
      </c>
      <c r="H117" s="47" t="str">
        <f>'Master List'!G117</f>
        <v>Royal Glamorgan Hospital</v>
      </c>
      <c r="I117" s="47" t="str">
        <f>VLOOKUP(H117, 'CWM &amp; Location'!B:D, 3, FALSE)</f>
        <v>Pontyclun</v>
      </c>
      <c r="J117" s="47" t="str">
        <f>IF('Master List'!I117="", 'Master List'!H117, CONCATENATE('Master List'!H117, " / ", 'Master List'!I117))</f>
        <v>Ophthalmology</v>
      </c>
      <c r="K117" s="47" t="str">
        <f>'Master List'!J117</f>
        <v>Mr Ankur Das</v>
      </c>
      <c r="L117" s="47" t="str">
        <f>'Master List'!M117</f>
        <v>Royal Glamorgan Hospital</v>
      </c>
      <c r="M117" s="47" t="str">
        <f>VLOOKUP(L117, 'CWM &amp; Location'!B:D, 3, FALSE)</f>
        <v>Pontyclun</v>
      </c>
      <c r="N117" s="47" t="str">
        <f>IF('Master List'!O117="", 'Master List'!N117, CONCATENATE('Master List'!N117, " / ", 'Master List'!O117))</f>
        <v>General (Internal) Medicine / Geriatric Medicine</v>
      </c>
      <c r="O117" s="47" t="str">
        <f>'Master List'!P117</f>
        <v>Dr James Bolt</v>
      </c>
      <c r="P117" s="47" t="str">
        <f>'Master List'!S117</f>
        <v>Eglwysbach Medical Practice</v>
      </c>
      <c r="Q117" s="47" t="str">
        <f>VLOOKUP(P117, 'CWM &amp; Location'!B:D, 3, FALSE)</f>
        <v>Pontypridd</v>
      </c>
      <c r="R117" s="47" t="str">
        <f>IF('Master List'!U117="", 'Master List'!T117, CONCATENATE('Master List'!T117, " / ", 'Master List'!U117))</f>
        <v>General Practice</v>
      </c>
      <c r="S117" s="47" t="str">
        <f>'Master List'!V117</f>
        <v>Dr Anna Auchterlonie</v>
      </c>
      <c r="T117" s="49" t="str">
        <f>IF('Master List'!Y117="", "", 'Master List'!Y117)</f>
        <v/>
      </c>
      <c r="U117" s="49" t="str">
        <f>IF(T117="", "", VLOOKUP(T117, 'CWM &amp; Location'!B:D, 3, FALSE))</f>
        <v/>
      </c>
      <c r="V117" s="49" t="str">
        <f>IF('Master List'!Z117="", "", 'Master List'!Z117)</f>
        <v/>
      </c>
      <c r="W117" s="49" t="str">
        <f>IF('Master List'!AA117="", "", 'Master List'!AA117)</f>
        <v/>
      </c>
    </row>
    <row r="118" spans="1:23" ht="29.25" customHeight="1" x14ac:dyDescent="0.25">
      <c r="A118" s="47" t="str">
        <f>'Master List'!A118</f>
        <v>FP</v>
      </c>
      <c r="B118" s="47" t="str">
        <f>'Master List'!B118</f>
        <v>F2/7A5S/039c</v>
      </c>
      <c r="C118" s="47" t="str">
        <f>'Master List'!C118</f>
        <v>WAL/F2/039c</v>
      </c>
      <c r="D118" s="48">
        <v>1</v>
      </c>
      <c r="E118" s="52" t="str">
        <f t="shared" si="1"/>
        <v>General Practice, Ophthalmology, General (Internal) Medicine / Geriatric Medicine</v>
      </c>
      <c r="F118" s="49" t="str">
        <f>'Master List'!F118</f>
        <v>Cwm Taf Morgannwg Local University Health Board</v>
      </c>
      <c r="G118" s="49" t="str">
        <f>'Master List'!D118</f>
        <v>Dr Anna Auchterlonie</v>
      </c>
      <c r="H118" s="47" t="str">
        <f>'Master List'!G118</f>
        <v>Eglwysbach Medical Practice</v>
      </c>
      <c r="I118" s="47" t="str">
        <f>VLOOKUP(H118, 'CWM &amp; Location'!B:D, 3, FALSE)</f>
        <v>Pontypridd</v>
      </c>
      <c r="J118" s="47" t="str">
        <f>IF('Master List'!I118="", 'Master List'!H118, CONCATENATE('Master List'!H118, " / ", 'Master List'!I118))</f>
        <v>General Practice</v>
      </c>
      <c r="K118" s="47" t="str">
        <f>'Master List'!J118</f>
        <v>Dr Anna Auchterlonie</v>
      </c>
      <c r="L118" s="47" t="str">
        <f>'Master List'!M118</f>
        <v>Royal Glamorgan Hospital</v>
      </c>
      <c r="M118" s="47" t="str">
        <f>VLOOKUP(L118, 'CWM &amp; Location'!B:D, 3, FALSE)</f>
        <v>Pontyclun</v>
      </c>
      <c r="N118" s="47" t="str">
        <f>IF('Master List'!O118="", 'Master List'!N118, CONCATENATE('Master List'!N118, " / ", 'Master List'!O118))</f>
        <v>Ophthalmology</v>
      </c>
      <c r="O118" s="47" t="str">
        <f>'Master List'!P118</f>
        <v>Mr Ankur Das</v>
      </c>
      <c r="P118" s="47" t="str">
        <f>'Master List'!S118</f>
        <v>Royal Glamorgan Hospital</v>
      </c>
      <c r="Q118" s="47" t="str">
        <f>VLOOKUP(P118, 'CWM &amp; Location'!B:D, 3, FALSE)</f>
        <v>Pontyclun</v>
      </c>
      <c r="R118" s="47" t="str">
        <f>IF('Master List'!U118="", 'Master List'!T118, CONCATENATE('Master List'!T118, " / ", 'Master List'!U118))</f>
        <v>General (Internal) Medicine / Geriatric Medicine</v>
      </c>
      <c r="S118" s="47" t="str">
        <f>'Master List'!V118</f>
        <v>Dr James Bolt</v>
      </c>
      <c r="T118" s="49" t="str">
        <f>IF('Master List'!Y118="", "", 'Master List'!Y118)</f>
        <v/>
      </c>
      <c r="U118" s="49" t="str">
        <f>IF(T118="", "", VLOOKUP(T118, 'CWM &amp; Location'!B:D, 3, FALSE))</f>
        <v/>
      </c>
      <c r="V118" s="49" t="str">
        <f>IF('Master List'!Z118="", "", 'Master List'!Z118)</f>
        <v/>
      </c>
      <c r="W118" s="49" t="str">
        <f>IF('Master List'!AA118="", "", 'Master List'!AA118)</f>
        <v/>
      </c>
    </row>
    <row r="119" spans="1:23" ht="29.25" customHeight="1" x14ac:dyDescent="0.25">
      <c r="A119" s="47" t="str">
        <f>'Master List'!A119</f>
        <v>FP</v>
      </c>
      <c r="B119" s="47" t="str">
        <f>'Master List'!B119</f>
        <v>F2/7A5N-7A5S/040a</v>
      </c>
      <c r="C119" s="47" t="str">
        <f>'Master List'!C119</f>
        <v>WAL/F2/040a</v>
      </c>
      <c r="D119" s="48">
        <v>1</v>
      </c>
      <c r="E119" s="52" t="str">
        <f t="shared" si="1"/>
        <v>General (Internal) Medicine / Acute Internal Medicine, Otolaryngology, Obstetrics and Gynaecology</v>
      </c>
      <c r="F119" s="49" t="str">
        <f>'Master List'!F119</f>
        <v>Cwm Taf Morgannwg Local University Health Board</v>
      </c>
      <c r="G119" s="49" t="str">
        <f>'Master List'!D119</f>
        <v>Dr Christopher Hodcroft</v>
      </c>
      <c r="H119" s="47" t="str">
        <f>'Master List'!G119</f>
        <v>Royal Glamorgan Hospital</v>
      </c>
      <c r="I119" s="47" t="str">
        <f>VLOOKUP(H119, 'CWM &amp; Location'!B:D, 3, FALSE)</f>
        <v>Pontyclun</v>
      </c>
      <c r="J119" s="47" t="str">
        <f>IF('Master List'!I119="", 'Master List'!H119, CONCATENATE('Master List'!H119, " / ", 'Master List'!I119))</f>
        <v>General (Internal) Medicine / Acute Internal Medicine</v>
      </c>
      <c r="K119" s="47" t="str">
        <f>'Master List'!J119</f>
        <v>Dr Christopher Hodcroft</v>
      </c>
      <c r="L119" s="47" t="str">
        <f>'Master List'!M119</f>
        <v>Royal Glamorgan Hospital</v>
      </c>
      <c r="M119" s="47" t="str">
        <f>VLOOKUP(L119, 'CWM &amp; Location'!B:D, 3, FALSE)</f>
        <v>Pontyclun</v>
      </c>
      <c r="N119" s="47" t="str">
        <f>IF('Master List'!O119="", 'Master List'!N119, CONCATENATE('Master List'!N119, " / ", 'Master List'!O119))</f>
        <v>Otolaryngology</v>
      </c>
      <c r="O119" s="47" t="str">
        <f>'Master List'!P119</f>
        <v>Mr Huw Williams</v>
      </c>
      <c r="P119" s="47" t="str">
        <f>'Master List'!S119</f>
        <v>Prince Charles Hospital</v>
      </c>
      <c r="Q119" s="47" t="str">
        <f>VLOOKUP(P119, 'CWM &amp; Location'!B:D, 3, FALSE)</f>
        <v>Merthyr Tydfil</v>
      </c>
      <c r="R119" s="47" t="str">
        <f>IF('Master List'!U119="", 'Master List'!T119, CONCATENATE('Master List'!T119, " / ", 'Master List'!U119))</f>
        <v>Obstetrics and Gynaecology</v>
      </c>
      <c r="S119" s="47" t="str">
        <f>'Master List'!V119</f>
        <v>Mr Mohamed Elnasherty</v>
      </c>
      <c r="T119" s="49" t="str">
        <f>IF('Master List'!Y119="", "", 'Master List'!Y119)</f>
        <v/>
      </c>
      <c r="U119" s="49" t="str">
        <f>IF(T119="", "", VLOOKUP(T119, 'CWM &amp; Location'!B:D, 3, FALSE))</f>
        <v/>
      </c>
      <c r="V119" s="49" t="str">
        <f>IF('Master List'!Z119="", "", 'Master List'!Z119)</f>
        <v/>
      </c>
      <c r="W119" s="49" t="str">
        <f>IF('Master List'!AA119="", "", 'Master List'!AA119)</f>
        <v/>
      </c>
    </row>
    <row r="120" spans="1:23" ht="29.25" customHeight="1" x14ac:dyDescent="0.25">
      <c r="A120" s="47" t="str">
        <f>'Master List'!A120</f>
        <v>FP</v>
      </c>
      <c r="B120" s="47" t="str">
        <f>'Master List'!B120</f>
        <v>F2/7A5N-7A5S/040b</v>
      </c>
      <c r="C120" s="47" t="str">
        <f>'Master List'!C120</f>
        <v>WAL/F2/040b</v>
      </c>
      <c r="D120" s="48">
        <v>1</v>
      </c>
      <c r="E120" s="52" t="str">
        <f t="shared" si="1"/>
        <v>Obstetrics and Gynaecology, General (Internal) Medicine / Acute Internal Medicine, Otolaryngology</v>
      </c>
      <c r="F120" s="49" t="str">
        <f>'Master List'!F120</f>
        <v>Cwm Taf Morgannwg Local University Health Board</v>
      </c>
      <c r="G120" s="49" t="str">
        <f>'Master List'!D120</f>
        <v>Mr Mohamed Elnasherty</v>
      </c>
      <c r="H120" s="47" t="str">
        <f>'Master List'!G120</f>
        <v>Prince Charles Hospital</v>
      </c>
      <c r="I120" s="47" t="str">
        <f>VLOOKUP(H120, 'CWM &amp; Location'!B:D, 3, FALSE)</f>
        <v>Merthyr Tydfil</v>
      </c>
      <c r="J120" s="47" t="str">
        <f>IF('Master List'!I120="", 'Master List'!H120, CONCATENATE('Master List'!H120, " / ", 'Master List'!I120))</f>
        <v>Obstetrics and Gynaecology</v>
      </c>
      <c r="K120" s="47" t="str">
        <f>'Master List'!J120</f>
        <v>Mr Mohamed Elnasherty</v>
      </c>
      <c r="L120" s="47" t="str">
        <f>'Master List'!M120</f>
        <v>Royal Glamorgan Hospital</v>
      </c>
      <c r="M120" s="47" t="str">
        <f>VLOOKUP(L120, 'CWM &amp; Location'!B:D, 3, FALSE)</f>
        <v>Pontyclun</v>
      </c>
      <c r="N120" s="47" t="str">
        <f>IF('Master List'!O120="", 'Master List'!N120, CONCATENATE('Master List'!N120, " / ", 'Master List'!O120))</f>
        <v>General (Internal) Medicine / Acute Internal Medicine</v>
      </c>
      <c r="O120" s="47" t="str">
        <f>'Master List'!P120</f>
        <v>Dr Christopher Hodcroft</v>
      </c>
      <c r="P120" s="47" t="str">
        <f>'Master List'!S120</f>
        <v>Royal Glamorgan Hospital</v>
      </c>
      <c r="Q120" s="47" t="str">
        <f>VLOOKUP(P120, 'CWM &amp; Location'!B:D, 3, FALSE)</f>
        <v>Pontyclun</v>
      </c>
      <c r="R120" s="47" t="str">
        <f>IF('Master List'!U120="", 'Master List'!T120, CONCATENATE('Master List'!T120, " / ", 'Master List'!U120))</f>
        <v>Otolaryngology</v>
      </c>
      <c r="S120" s="47" t="str">
        <f>'Master List'!V120</f>
        <v>Mr Huw Williams</v>
      </c>
      <c r="T120" s="49" t="str">
        <f>IF('Master List'!Y120="", "", 'Master List'!Y120)</f>
        <v/>
      </c>
      <c r="U120" s="49" t="str">
        <f>IF(T120="", "", VLOOKUP(T120, 'CWM &amp; Location'!B:D, 3, FALSE))</f>
        <v/>
      </c>
      <c r="V120" s="49" t="str">
        <f>IF('Master List'!Z120="", "", 'Master List'!Z120)</f>
        <v/>
      </c>
      <c r="W120" s="49" t="str">
        <f>IF('Master List'!AA120="", "", 'Master List'!AA120)</f>
        <v/>
      </c>
    </row>
    <row r="121" spans="1:23" ht="29.25" customHeight="1" x14ac:dyDescent="0.25">
      <c r="A121" s="47" t="str">
        <f>'Master List'!A121</f>
        <v>FP</v>
      </c>
      <c r="B121" s="47" t="str">
        <f>'Master List'!B121</f>
        <v>F2/7A5N-7A5S/040c</v>
      </c>
      <c r="C121" s="47" t="str">
        <f>'Master List'!C121</f>
        <v>WAL/F2/040c</v>
      </c>
      <c r="D121" s="48">
        <v>1</v>
      </c>
      <c r="E121" s="52" t="str">
        <f t="shared" si="1"/>
        <v>Otolaryngology, Obstetrics and Gynaecology, General (Internal) Medicine / Acute Internal Medicine</v>
      </c>
      <c r="F121" s="49" t="str">
        <f>'Master List'!F121</f>
        <v>Cwm Taf Morgannwg Local University Health Board</v>
      </c>
      <c r="G121" s="49" t="str">
        <f>'Master List'!D121</f>
        <v>Mr Huw Williams</v>
      </c>
      <c r="H121" s="47" t="str">
        <f>'Master List'!G121</f>
        <v>Royal Glamorgan Hospital</v>
      </c>
      <c r="I121" s="47" t="str">
        <f>VLOOKUP(H121, 'CWM &amp; Location'!B:D, 3, FALSE)</f>
        <v>Pontyclun</v>
      </c>
      <c r="J121" s="47" t="str">
        <f>IF('Master List'!I121="", 'Master List'!H121, CONCATENATE('Master List'!H121, " / ", 'Master List'!I121))</f>
        <v>Otolaryngology</v>
      </c>
      <c r="K121" s="47" t="str">
        <f>'Master List'!J121</f>
        <v>Mr Huw Williams</v>
      </c>
      <c r="L121" s="47" t="str">
        <f>'Master List'!M121</f>
        <v>Prince Charles Hospital</v>
      </c>
      <c r="M121" s="47" t="str">
        <f>VLOOKUP(L121, 'CWM &amp; Location'!B:D, 3, FALSE)</f>
        <v>Merthyr Tydfil</v>
      </c>
      <c r="N121" s="47" t="str">
        <f>IF('Master List'!O121="", 'Master List'!N121, CONCATENATE('Master List'!N121, " / ", 'Master List'!O121))</f>
        <v>Obstetrics and Gynaecology</v>
      </c>
      <c r="O121" s="47" t="str">
        <f>'Master List'!P121</f>
        <v>Mr Mohamed Elnasherty</v>
      </c>
      <c r="P121" s="47" t="str">
        <f>'Master List'!S121</f>
        <v>Royal Glamorgan Hospital</v>
      </c>
      <c r="Q121" s="47" t="str">
        <f>VLOOKUP(P121, 'CWM &amp; Location'!B:D, 3, FALSE)</f>
        <v>Pontyclun</v>
      </c>
      <c r="R121" s="47" t="str">
        <f>IF('Master List'!U121="", 'Master List'!T121, CONCATENATE('Master List'!T121, " / ", 'Master List'!U121))</f>
        <v>General (Internal) Medicine / Acute Internal Medicine</v>
      </c>
      <c r="S121" s="47" t="str">
        <f>'Master List'!V121</f>
        <v>Dr Christopher Hodcroft</v>
      </c>
      <c r="T121" s="49" t="str">
        <f>IF('Master List'!Y121="", "", 'Master List'!Y121)</f>
        <v/>
      </c>
      <c r="U121" s="49" t="str">
        <f>IF(T121="", "", VLOOKUP(T121, 'CWM &amp; Location'!B:D, 3, FALSE))</f>
        <v/>
      </c>
      <c r="V121" s="49" t="str">
        <f>IF('Master List'!Z121="", "", 'Master List'!Z121)</f>
        <v/>
      </c>
      <c r="W121" s="49" t="str">
        <f>IF('Master List'!AA121="", "", 'Master List'!AA121)</f>
        <v/>
      </c>
    </row>
    <row r="122" spans="1:23" ht="29.25" customHeight="1" x14ac:dyDescent="0.25">
      <c r="A122" s="47" t="str">
        <f>'Master List'!A122</f>
        <v>FP</v>
      </c>
      <c r="B122" s="47" t="str">
        <f>'Master List'!B122</f>
        <v>F2/7A5N-7A5S/041a</v>
      </c>
      <c r="C122" s="47" t="str">
        <f>'Master List'!C122</f>
        <v>WAL/F2/041a</v>
      </c>
      <c r="D122" s="48">
        <v>1</v>
      </c>
      <c r="E122" s="52" t="str">
        <f t="shared" si="1"/>
        <v>Paediatrics, General Psychiatry, Ophthalmology</v>
      </c>
      <c r="F122" s="49" t="str">
        <f>'Master List'!F122</f>
        <v>Cwm Taf Morgannwg Local University Health Board</v>
      </c>
      <c r="G122" s="49" t="str">
        <f>'Master List'!D122</f>
        <v>Dr Iyad Al-Muzaffar</v>
      </c>
      <c r="H122" s="47" t="str">
        <f>'Master List'!G122</f>
        <v>Prince Charles Hospital / Royal Glamorgan Hospital</v>
      </c>
      <c r="I122" s="47" t="str">
        <f>VLOOKUP(H122, 'CWM &amp; Location'!B:D, 3, FALSE)</f>
        <v>Merthyr Tydfil / Llantrisant</v>
      </c>
      <c r="J122" s="47" t="str">
        <f>IF('Master List'!I122="", 'Master List'!H122, CONCATENATE('Master List'!H122, " / ", 'Master List'!I122))</f>
        <v>Paediatrics</v>
      </c>
      <c r="K122" s="47" t="str">
        <f>'Master List'!J122</f>
        <v>Dr Iyad Al-Muzaffar</v>
      </c>
      <c r="L122" s="47" t="str">
        <f>'Master List'!M122</f>
        <v>Keir Hardie</v>
      </c>
      <c r="M122" s="47" t="str">
        <f>VLOOKUP(L122, 'CWM &amp; Location'!B:D, 3, FALSE)</f>
        <v>Merthyr Tydfil</v>
      </c>
      <c r="N122" s="47" t="str">
        <f>IF('Master List'!O122="", 'Master List'!N122, CONCATENATE('Master List'!N122, " / ", 'Master List'!O122))</f>
        <v>General Psychiatry</v>
      </c>
      <c r="O122" s="47" t="str">
        <f>'Master List'!P122</f>
        <v>Dr Neil Thomas</v>
      </c>
      <c r="P122" s="47" t="str">
        <f>'Master List'!S122</f>
        <v>Royal Glamorgan Hospital</v>
      </c>
      <c r="Q122" s="47" t="str">
        <f>VLOOKUP(P122, 'CWM &amp; Location'!B:D, 3, FALSE)</f>
        <v>Pontyclun</v>
      </c>
      <c r="R122" s="47" t="str">
        <f>IF('Master List'!U122="", 'Master List'!T122, CONCATENATE('Master List'!T122, " / ", 'Master List'!U122))</f>
        <v>Ophthalmology</v>
      </c>
      <c r="S122" s="47" t="str">
        <f>'Master List'!V122</f>
        <v>Mr Ankur Das</v>
      </c>
      <c r="T122" s="49" t="str">
        <f>IF('Master List'!Y122="", "", 'Master List'!Y122)</f>
        <v/>
      </c>
      <c r="U122" s="49" t="str">
        <f>IF(T122="", "", VLOOKUP(T122, 'CWM &amp; Location'!B:D, 3, FALSE))</f>
        <v/>
      </c>
      <c r="V122" s="49" t="str">
        <f>IF('Master List'!Z122="", "", 'Master List'!Z122)</f>
        <v/>
      </c>
      <c r="W122" s="49" t="str">
        <f>IF('Master List'!AA122="", "", 'Master List'!AA122)</f>
        <v/>
      </c>
    </row>
    <row r="123" spans="1:23" ht="29.25" customHeight="1" x14ac:dyDescent="0.25">
      <c r="A123" s="47" t="str">
        <f>'Master List'!A123</f>
        <v>FP</v>
      </c>
      <c r="B123" s="47" t="str">
        <f>'Master List'!B123</f>
        <v>F2/7A5N-7A5S/041b</v>
      </c>
      <c r="C123" s="47" t="str">
        <f>'Master List'!C123</f>
        <v>WAL/F2/041b</v>
      </c>
      <c r="D123" s="48">
        <v>1</v>
      </c>
      <c r="E123" s="52" t="str">
        <f t="shared" si="1"/>
        <v>Ophthalmology, Paediatrics, General Psychiatry</v>
      </c>
      <c r="F123" s="49" t="str">
        <f>'Master List'!F123</f>
        <v>Cwm Taf Morgannwg Local University Health Board</v>
      </c>
      <c r="G123" s="49" t="str">
        <f>'Master List'!D123</f>
        <v>Mr Ankur Das</v>
      </c>
      <c r="H123" s="47" t="str">
        <f>'Master List'!G123</f>
        <v>Royal Glamorgan Hospital</v>
      </c>
      <c r="I123" s="47" t="str">
        <f>VLOOKUP(H123, 'CWM &amp; Location'!B:D, 3, FALSE)</f>
        <v>Pontyclun</v>
      </c>
      <c r="J123" s="47" t="str">
        <f>IF('Master List'!I123="", 'Master List'!H123, CONCATENATE('Master List'!H123, " / ", 'Master List'!I123))</f>
        <v>Ophthalmology</v>
      </c>
      <c r="K123" s="47" t="str">
        <f>'Master List'!J123</f>
        <v>Mr Ankur Das</v>
      </c>
      <c r="L123" s="47" t="str">
        <f>'Master List'!M123</f>
        <v>Prince Charles Hospital / Royal Glamorgan Hospital</v>
      </c>
      <c r="M123" s="47" t="str">
        <f>VLOOKUP(L123, 'CWM &amp; Location'!B:D, 3, FALSE)</f>
        <v>Merthyr Tydfil / Llantrisant</v>
      </c>
      <c r="N123" s="47" t="str">
        <f>IF('Master List'!O123="", 'Master List'!N123, CONCATENATE('Master List'!N123, " / ", 'Master List'!O123))</f>
        <v>Paediatrics</v>
      </c>
      <c r="O123" s="47" t="str">
        <f>'Master List'!P123</f>
        <v>Dr Iyad Al-Muzaffar</v>
      </c>
      <c r="P123" s="47" t="str">
        <f>'Master List'!S123</f>
        <v>Keir Hardie</v>
      </c>
      <c r="Q123" s="47" t="str">
        <f>VLOOKUP(P123, 'CWM &amp; Location'!B:D, 3, FALSE)</f>
        <v>Merthyr Tydfil</v>
      </c>
      <c r="R123" s="47" t="str">
        <f>IF('Master List'!U123="", 'Master List'!T123, CONCATENATE('Master List'!T123, " / ", 'Master List'!U123))</f>
        <v>General Psychiatry</v>
      </c>
      <c r="S123" s="47" t="str">
        <f>'Master List'!V123</f>
        <v>Dr Neil Thomas</v>
      </c>
      <c r="T123" s="49" t="str">
        <f>IF('Master List'!Y123="", "", 'Master List'!Y123)</f>
        <v/>
      </c>
      <c r="U123" s="49" t="str">
        <f>IF(T123="", "", VLOOKUP(T123, 'CWM &amp; Location'!B:D, 3, FALSE))</f>
        <v/>
      </c>
      <c r="V123" s="49" t="str">
        <f>IF('Master List'!Z123="", "", 'Master List'!Z123)</f>
        <v/>
      </c>
      <c r="W123" s="49" t="str">
        <f>IF('Master List'!AA123="", "", 'Master List'!AA123)</f>
        <v/>
      </c>
    </row>
    <row r="124" spans="1:23" ht="29.25" customHeight="1" x14ac:dyDescent="0.25">
      <c r="A124" s="47" t="str">
        <f>'Master List'!A124</f>
        <v>FP</v>
      </c>
      <c r="B124" s="47" t="str">
        <f>'Master List'!B124</f>
        <v>F2/7A5N-7A5S/041c</v>
      </c>
      <c r="C124" s="47" t="str">
        <f>'Master List'!C124</f>
        <v>WAL/F2/041c</v>
      </c>
      <c r="D124" s="48">
        <v>1</v>
      </c>
      <c r="E124" s="52" t="str">
        <f t="shared" si="1"/>
        <v>General Psychiatry, Ophthalmology, Paediatrics</v>
      </c>
      <c r="F124" s="49" t="str">
        <f>'Master List'!F124</f>
        <v>Cwm Taf Morgannwg Local University Health Board</v>
      </c>
      <c r="G124" s="49" t="str">
        <f>'Master List'!D124</f>
        <v>Dr Neil Thomas</v>
      </c>
      <c r="H124" s="47" t="str">
        <f>'Master List'!G124</f>
        <v>Keir Hardie</v>
      </c>
      <c r="I124" s="47" t="str">
        <f>VLOOKUP(H124, 'CWM &amp; Location'!B:D, 3, FALSE)</f>
        <v>Merthyr Tydfil</v>
      </c>
      <c r="J124" s="47" t="str">
        <f>IF('Master List'!I124="", 'Master List'!H124, CONCATENATE('Master List'!H124, " / ", 'Master List'!I124))</f>
        <v>General Psychiatry</v>
      </c>
      <c r="K124" s="47" t="str">
        <f>'Master List'!J124</f>
        <v>Dr Neil Thomas</v>
      </c>
      <c r="L124" s="47" t="str">
        <f>'Master List'!M124</f>
        <v>Royal Glamorgan Hospital</v>
      </c>
      <c r="M124" s="47" t="str">
        <f>VLOOKUP(L124, 'CWM &amp; Location'!B:D, 3, FALSE)</f>
        <v>Pontyclun</v>
      </c>
      <c r="N124" s="47" t="str">
        <f>IF('Master List'!O124="", 'Master List'!N124, CONCATENATE('Master List'!N124, " / ", 'Master List'!O124))</f>
        <v>Ophthalmology</v>
      </c>
      <c r="O124" s="47" t="str">
        <f>'Master List'!P124</f>
        <v>Mr Ankur Das</v>
      </c>
      <c r="P124" s="47" t="str">
        <f>'Master List'!S124</f>
        <v>Prince Charles Hospital / Royal Glamorgan Hospital</v>
      </c>
      <c r="Q124" s="47" t="str">
        <f>VLOOKUP(P124, 'CWM &amp; Location'!B:D, 3, FALSE)</f>
        <v>Merthyr Tydfil / Llantrisant</v>
      </c>
      <c r="R124" s="47" t="str">
        <f>IF('Master List'!U124="", 'Master List'!T124, CONCATENATE('Master List'!T124, " / ", 'Master List'!U124))</f>
        <v>Paediatrics</v>
      </c>
      <c r="S124" s="47" t="str">
        <f>'Master List'!V124</f>
        <v>Dr Iyad Al-Muzaffar</v>
      </c>
      <c r="T124" s="49" t="str">
        <f>IF('Master List'!Y124="", "", 'Master List'!Y124)</f>
        <v/>
      </c>
      <c r="U124" s="49" t="str">
        <f>IF(T124="", "", VLOOKUP(T124, 'CWM &amp; Location'!B:D, 3, FALSE))</f>
        <v/>
      </c>
      <c r="V124" s="49" t="str">
        <f>IF('Master List'!Z124="", "", 'Master List'!Z124)</f>
        <v/>
      </c>
      <c r="W124" s="49" t="str">
        <f>IF('Master List'!AA124="", "", 'Master List'!AA124)</f>
        <v/>
      </c>
    </row>
    <row r="125" spans="1:23" ht="29.25" customHeight="1" x14ac:dyDescent="0.25">
      <c r="A125" s="47" t="str">
        <f>'Master List'!A125</f>
        <v>FP</v>
      </c>
      <c r="B125" s="47" t="str">
        <f>'Master List'!B125</f>
        <v>F2/7A5N-7A5S/042a</v>
      </c>
      <c r="C125" s="47" t="str">
        <f>'Master List'!C125</f>
        <v>WAL/F2/042a</v>
      </c>
      <c r="D125" s="48">
        <v>1</v>
      </c>
      <c r="E125" s="52" t="str">
        <f t="shared" si="1"/>
        <v>General (Internal) Medicine / Haematology, Paediatrics, General Practice</v>
      </c>
      <c r="F125" s="49" t="str">
        <f>'Master List'!F125</f>
        <v>Cwm Taf Morgannwg Local University Health Board</v>
      </c>
      <c r="G125" s="49" t="str">
        <f>'Master List'!D125</f>
        <v>Dr Hanadi Ezmigna</v>
      </c>
      <c r="H125" s="47" t="str">
        <f>'Master List'!G125</f>
        <v>Royal Glamorgan Hospital</v>
      </c>
      <c r="I125" s="47" t="str">
        <f>VLOOKUP(H125, 'CWM &amp; Location'!B:D, 3, FALSE)</f>
        <v>Pontyclun</v>
      </c>
      <c r="J125" s="47" t="str">
        <f>IF('Master List'!I125="", 'Master List'!H125, CONCATENATE('Master List'!H125, " / ", 'Master List'!I125))</f>
        <v>General (Internal) Medicine / Haematology</v>
      </c>
      <c r="K125" s="47" t="str">
        <f>'Master List'!J125</f>
        <v>Dr Hanadi Ezmigna</v>
      </c>
      <c r="L125" s="47" t="str">
        <f>'Master List'!M125</f>
        <v>Prince Charles Hospital / Royal Glamorgan Hospital</v>
      </c>
      <c r="M125" s="47" t="str">
        <f>VLOOKUP(L125, 'CWM &amp; Location'!B:D, 3, FALSE)</f>
        <v>Merthyr Tydfil / Llantrisant</v>
      </c>
      <c r="N125" s="47" t="str">
        <f>IF('Master List'!O125="", 'Master List'!N125, CONCATENATE('Master List'!N125, " / ", 'Master List'!O125))</f>
        <v>Paediatrics</v>
      </c>
      <c r="O125" s="47" t="str">
        <f>'Master List'!P125</f>
        <v>Dr Iyad Al-Muzaffar</v>
      </c>
      <c r="P125" s="47" t="str">
        <f>'Master List'!S125</f>
        <v>Parc Canol Surgery</v>
      </c>
      <c r="Q125" s="47" t="str">
        <f>VLOOKUP(P125, 'CWM &amp; Location'!B:D, 3, FALSE)</f>
        <v>Pontypridd</v>
      </c>
      <c r="R125" s="47" t="str">
        <f>IF('Master List'!U125="", 'Master List'!T125, CONCATENATE('Master List'!T125, " / ", 'Master List'!U125))</f>
        <v>General Practice</v>
      </c>
      <c r="S125" s="47" t="str">
        <f>'Master List'!V125</f>
        <v>Dr Richard Skevington</v>
      </c>
      <c r="T125" s="49" t="str">
        <f>IF('Master List'!Y125="", "", 'Master List'!Y125)</f>
        <v/>
      </c>
      <c r="U125" s="49" t="str">
        <f>IF(T125="", "", VLOOKUP(T125, 'CWM &amp; Location'!B:D, 3, FALSE))</f>
        <v/>
      </c>
      <c r="V125" s="49" t="str">
        <f>IF('Master List'!Z125="", "", 'Master List'!Z125)</f>
        <v/>
      </c>
      <c r="W125" s="49" t="str">
        <f>IF('Master List'!AA125="", "", 'Master List'!AA125)</f>
        <v/>
      </c>
    </row>
    <row r="126" spans="1:23" ht="29.25" customHeight="1" x14ac:dyDescent="0.25">
      <c r="A126" s="47" t="str">
        <f>'Master List'!A126</f>
        <v>FP</v>
      </c>
      <c r="B126" s="47" t="str">
        <f>'Master List'!B126</f>
        <v>F2/7A5N-7A5S/042b</v>
      </c>
      <c r="C126" s="47" t="str">
        <f>'Master List'!C126</f>
        <v>WAL/F2/042b</v>
      </c>
      <c r="D126" s="48">
        <v>1</v>
      </c>
      <c r="E126" s="52" t="str">
        <f t="shared" si="1"/>
        <v>General Practice, General (Internal) Medicine / Haematology, Paediatrics</v>
      </c>
      <c r="F126" s="49" t="str">
        <f>'Master List'!F126</f>
        <v>Cwm Taf Morgannwg Local University Health Board</v>
      </c>
      <c r="G126" s="49" t="str">
        <f>'Master List'!D126</f>
        <v>Dr Richard Skevington</v>
      </c>
      <c r="H126" s="47" t="str">
        <f>'Master List'!G126</f>
        <v>Parc Canol Surgery</v>
      </c>
      <c r="I126" s="47" t="str">
        <f>VLOOKUP(H126, 'CWM &amp; Location'!B:D, 3, FALSE)</f>
        <v>Pontypridd</v>
      </c>
      <c r="J126" s="47" t="str">
        <f>IF('Master List'!I126="", 'Master List'!H126, CONCATENATE('Master List'!H126, " / ", 'Master List'!I126))</f>
        <v>General Practice</v>
      </c>
      <c r="K126" s="47" t="str">
        <f>'Master List'!J126</f>
        <v>Dr Richard Skevington</v>
      </c>
      <c r="L126" s="47" t="str">
        <f>'Master List'!M126</f>
        <v>Royal Glamorgan Hospital</v>
      </c>
      <c r="M126" s="47" t="str">
        <f>VLOOKUP(L126, 'CWM &amp; Location'!B:D, 3, FALSE)</f>
        <v>Pontyclun</v>
      </c>
      <c r="N126" s="47" t="str">
        <f>IF('Master List'!O126="", 'Master List'!N126, CONCATENATE('Master List'!N126, " / ", 'Master List'!O126))</f>
        <v>General (Internal) Medicine / Haematology</v>
      </c>
      <c r="O126" s="47" t="str">
        <f>'Master List'!P126</f>
        <v>Dr Hanadi Ezmigna</v>
      </c>
      <c r="P126" s="47" t="str">
        <f>'Master List'!S126</f>
        <v>Prince Charles Hospital / Royal Glamorgan Hospital</v>
      </c>
      <c r="Q126" s="47" t="str">
        <f>VLOOKUP(P126, 'CWM &amp; Location'!B:D, 3, FALSE)</f>
        <v>Merthyr Tydfil / Llantrisant</v>
      </c>
      <c r="R126" s="47" t="str">
        <f>IF('Master List'!U126="", 'Master List'!T126, CONCATENATE('Master List'!T126, " / ", 'Master List'!U126))</f>
        <v>Paediatrics</v>
      </c>
      <c r="S126" s="47" t="str">
        <f>'Master List'!V126</f>
        <v>Dr Iyad Al-Muzaffar</v>
      </c>
      <c r="T126" s="49" t="str">
        <f>IF('Master List'!Y126="", "", 'Master List'!Y126)</f>
        <v/>
      </c>
      <c r="U126" s="49" t="str">
        <f>IF(T126="", "", VLOOKUP(T126, 'CWM &amp; Location'!B:D, 3, FALSE))</f>
        <v/>
      </c>
      <c r="V126" s="49" t="str">
        <f>IF('Master List'!Z126="", "", 'Master List'!Z126)</f>
        <v/>
      </c>
      <c r="W126" s="49" t="str">
        <f>IF('Master List'!AA126="", "", 'Master List'!AA126)</f>
        <v/>
      </c>
    </row>
    <row r="127" spans="1:23" ht="29.25" customHeight="1" x14ac:dyDescent="0.25">
      <c r="A127" s="47" t="str">
        <f>'Master List'!A127</f>
        <v>FP</v>
      </c>
      <c r="B127" s="47" t="str">
        <f>'Master List'!B127</f>
        <v>F2/7A5N-7A5S/042c</v>
      </c>
      <c r="C127" s="47" t="str">
        <f>'Master List'!C127</f>
        <v>WAL/F2/042c</v>
      </c>
      <c r="D127" s="48">
        <v>1</v>
      </c>
      <c r="E127" s="52" t="str">
        <f t="shared" si="1"/>
        <v>Paediatrics, General Practice, General (Internal) Medicine / Haematology</v>
      </c>
      <c r="F127" s="49" t="str">
        <f>'Master List'!F127</f>
        <v>Cwm Taf Morgannwg Local University Health Board</v>
      </c>
      <c r="G127" s="49" t="str">
        <f>'Master List'!D127</f>
        <v>Dr Iyad Al-Muzaffar</v>
      </c>
      <c r="H127" s="47" t="str">
        <f>'Master List'!G127</f>
        <v>Prince Charles Hospital / Royal Glamorgan Hospital</v>
      </c>
      <c r="I127" s="47" t="str">
        <f>VLOOKUP(H127, 'CWM &amp; Location'!B:D, 3, FALSE)</f>
        <v>Merthyr Tydfil / Llantrisant</v>
      </c>
      <c r="J127" s="47" t="str">
        <f>IF('Master List'!I127="", 'Master List'!H127, CONCATENATE('Master List'!H127, " / ", 'Master List'!I127))</f>
        <v>Paediatrics</v>
      </c>
      <c r="K127" s="47" t="str">
        <f>'Master List'!J127</f>
        <v>Dr Iyad Al-Muzaffar</v>
      </c>
      <c r="L127" s="47" t="str">
        <f>'Master List'!M127</f>
        <v>Parc Canol Surgery</v>
      </c>
      <c r="M127" s="47" t="str">
        <f>VLOOKUP(L127, 'CWM &amp; Location'!B:D, 3, FALSE)</f>
        <v>Pontypridd</v>
      </c>
      <c r="N127" s="47" t="str">
        <f>IF('Master List'!O127="", 'Master List'!N127, CONCATENATE('Master List'!N127, " / ", 'Master List'!O127))</f>
        <v>General Practice</v>
      </c>
      <c r="O127" s="47" t="str">
        <f>'Master List'!P127</f>
        <v>Dr Richard Skevington</v>
      </c>
      <c r="P127" s="47" t="str">
        <f>'Master List'!S127</f>
        <v>Royal Glamorgan Hospital</v>
      </c>
      <c r="Q127" s="47" t="str">
        <f>VLOOKUP(P127, 'CWM &amp; Location'!B:D, 3, FALSE)</f>
        <v>Pontyclun</v>
      </c>
      <c r="R127" s="47" t="str">
        <f>IF('Master List'!U127="", 'Master List'!T127, CONCATENATE('Master List'!T127, " / ", 'Master List'!U127))</f>
        <v>General (Internal) Medicine / Haematology</v>
      </c>
      <c r="S127" s="47" t="str">
        <f>'Master List'!V127</f>
        <v>Dr Hanadi Ezmigna</v>
      </c>
      <c r="T127" s="49" t="str">
        <f>IF('Master List'!Y127="", "", 'Master List'!Y127)</f>
        <v/>
      </c>
      <c r="U127" s="49" t="str">
        <f>IF(T127="", "", VLOOKUP(T127, 'CWM &amp; Location'!B:D, 3, FALSE))</f>
        <v/>
      </c>
      <c r="V127" s="49" t="str">
        <f>IF('Master List'!Z127="", "", 'Master List'!Z127)</f>
        <v/>
      </c>
      <c r="W127" s="49" t="str">
        <f>IF('Master List'!AA127="", "", 'Master List'!AA127)</f>
        <v/>
      </c>
    </row>
    <row r="128" spans="1:23" ht="29.25" customHeight="1" x14ac:dyDescent="0.25">
      <c r="A128" s="47" t="str">
        <f>'Master List'!A128</f>
        <v>FP</v>
      </c>
      <c r="B128" s="47" t="str">
        <f>'Master List'!B128</f>
        <v>F2/7A5W/043a</v>
      </c>
      <c r="C128" s="47" t="str">
        <f>'Master List'!C128</f>
        <v>WAL/F2/043a</v>
      </c>
      <c r="D128" s="48">
        <v>1</v>
      </c>
      <c r="E128" s="52" t="str">
        <f t="shared" si="1"/>
        <v>General (Internal) Medicine / Respiratory Medicine, General Practice, Paediatrics</v>
      </c>
      <c r="F128" s="49" t="str">
        <f>'Master List'!F128</f>
        <v>Cwm Taf Morgannwg Local University Health Board</v>
      </c>
      <c r="G128" s="49" t="str">
        <f>'Master List'!D128</f>
        <v>Dr Jacqueline Woolley</v>
      </c>
      <c r="H128" s="47" t="str">
        <f>'Master List'!G128</f>
        <v>Princess of Wales Hospital</v>
      </c>
      <c r="I128" s="47" t="str">
        <f>VLOOKUP(H128, 'CWM &amp; Location'!B:D, 3, FALSE)</f>
        <v>Bridgend</v>
      </c>
      <c r="J128" s="47" t="str">
        <f>IF('Master List'!I128="", 'Master List'!H128, CONCATENATE('Master List'!H128, " / ", 'Master List'!I128))</f>
        <v>General (Internal) Medicine / Respiratory Medicine</v>
      </c>
      <c r="K128" s="47" t="str">
        <f>'Master List'!J128</f>
        <v>Dr Jacqueline Woolley</v>
      </c>
      <c r="L128" s="47" t="str">
        <f>'Master List'!M128</f>
        <v>Oak Tree Surgery</v>
      </c>
      <c r="M128" s="47" t="str">
        <f>VLOOKUP(L128, 'CWM &amp; Location'!B:D, 3, FALSE)</f>
        <v>Bridgend</v>
      </c>
      <c r="N128" s="47" t="str">
        <f>IF('Master List'!O128="", 'Master List'!N128, CONCATENATE('Master List'!N128, " / ", 'Master List'!O128))</f>
        <v>General Practice</v>
      </c>
      <c r="O128" s="47" t="str">
        <f>'Master List'!P128</f>
        <v>Dr Jan Kletta</v>
      </c>
      <c r="P128" s="47" t="str">
        <f>'Master List'!S128</f>
        <v>Princess of Wales Hospital</v>
      </c>
      <c r="Q128" s="47" t="str">
        <f>VLOOKUP(P128, 'CWM &amp; Location'!B:D, 3, FALSE)</f>
        <v>Bridgend</v>
      </c>
      <c r="R128" s="47" t="str">
        <f>IF('Master List'!U128="", 'Master List'!T128, CONCATENATE('Master List'!T128, " / ", 'Master List'!U128))</f>
        <v>Paediatrics</v>
      </c>
      <c r="S128" s="47" t="str">
        <f>'Master List'!V128</f>
        <v>Dr Torsten Hildebrandt</v>
      </c>
      <c r="T128" s="49" t="str">
        <f>IF('Master List'!Y128="", "", 'Master List'!Y128)</f>
        <v/>
      </c>
      <c r="U128" s="49" t="str">
        <f>IF(T128="", "", VLOOKUP(T128, 'CWM &amp; Location'!B:D, 3, FALSE))</f>
        <v/>
      </c>
      <c r="V128" s="49" t="str">
        <f>IF('Master List'!Z128="", "", 'Master List'!Z128)</f>
        <v/>
      </c>
      <c r="W128" s="49" t="str">
        <f>IF('Master List'!AA128="", "", 'Master List'!AA128)</f>
        <v/>
      </c>
    </row>
    <row r="129" spans="1:23" ht="29.25" customHeight="1" x14ac:dyDescent="0.25">
      <c r="A129" s="47" t="str">
        <f>'Master List'!A129</f>
        <v>FP</v>
      </c>
      <c r="B129" s="47" t="str">
        <f>'Master List'!B129</f>
        <v>F2/7A5W/043b</v>
      </c>
      <c r="C129" s="47" t="str">
        <f>'Master List'!C129</f>
        <v>WAL/F2/043b</v>
      </c>
      <c r="D129" s="48">
        <v>1</v>
      </c>
      <c r="E129" s="52" t="str">
        <f t="shared" si="1"/>
        <v>Paediatrics, General (Internal) Medicine / Respiratory Medicine, General Practice</v>
      </c>
      <c r="F129" s="49" t="str">
        <f>'Master List'!F129</f>
        <v>Cwm Taf Morgannwg Local University Health Board</v>
      </c>
      <c r="G129" s="49" t="str">
        <f>'Master List'!D129</f>
        <v>Dr Torsten Hildebrandt</v>
      </c>
      <c r="H129" s="47" t="str">
        <f>'Master List'!G129</f>
        <v>Princess of Wales Hospital</v>
      </c>
      <c r="I129" s="47" t="str">
        <f>VLOOKUP(H129, 'CWM &amp; Location'!B:D, 3, FALSE)</f>
        <v>Bridgend</v>
      </c>
      <c r="J129" s="47" t="str">
        <f>IF('Master List'!I129="", 'Master List'!H129, CONCATENATE('Master List'!H129, " / ", 'Master List'!I129))</f>
        <v>Paediatrics</v>
      </c>
      <c r="K129" s="47" t="str">
        <f>'Master List'!J129</f>
        <v>Dr Torsten Hildebrandt</v>
      </c>
      <c r="L129" s="47" t="str">
        <f>'Master List'!M129</f>
        <v>Princess of Wales Hospital</v>
      </c>
      <c r="M129" s="47" t="str">
        <f>VLOOKUP(L129, 'CWM &amp; Location'!B:D, 3, FALSE)</f>
        <v>Bridgend</v>
      </c>
      <c r="N129" s="47" t="str">
        <f>IF('Master List'!O129="", 'Master List'!N129, CONCATENATE('Master List'!N129, " / ", 'Master List'!O129))</f>
        <v>General (Internal) Medicine / Respiratory Medicine</v>
      </c>
      <c r="O129" s="47" t="str">
        <f>'Master List'!P129</f>
        <v>Dr Jacqueline Woolley</v>
      </c>
      <c r="P129" s="47" t="str">
        <f>'Master List'!S129</f>
        <v>Oak Tree Surgery</v>
      </c>
      <c r="Q129" s="47" t="str">
        <f>VLOOKUP(P129, 'CWM &amp; Location'!B:D, 3, FALSE)</f>
        <v>Bridgend</v>
      </c>
      <c r="R129" s="47" t="str">
        <f>IF('Master List'!U129="", 'Master List'!T129, CONCATENATE('Master List'!T129, " / ", 'Master List'!U129))</f>
        <v>General Practice</v>
      </c>
      <c r="S129" s="47" t="str">
        <f>'Master List'!V129</f>
        <v>Dr Jan Kletta</v>
      </c>
      <c r="T129" s="49" t="str">
        <f>IF('Master List'!Y129="", "", 'Master List'!Y129)</f>
        <v/>
      </c>
      <c r="U129" s="49" t="str">
        <f>IF(T129="", "", VLOOKUP(T129, 'CWM &amp; Location'!B:D, 3, FALSE))</f>
        <v/>
      </c>
      <c r="V129" s="49" t="str">
        <f>IF('Master List'!Z129="", "", 'Master List'!Z129)</f>
        <v/>
      </c>
      <c r="W129" s="49" t="str">
        <f>IF('Master List'!AA129="", "", 'Master List'!AA129)</f>
        <v/>
      </c>
    </row>
    <row r="130" spans="1:23" ht="29.25" customHeight="1" x14ac:dyDescent="0.25">
      <c r="A130" s="47" t="str">
        <f>'Master List'!A130</f>
        <v>FP</v>
      </c>
      <c r="B130" s="47" t="str">
        <f>'Master List'!B130</f>
        <v>F2/7A5W/043c</v>
      </c>
      <c r="C130" s="47" t="str">
        <f>'Master List'!C130</f>
        <v>WAL/F2/043c</v>
      </c>
      <c r="D130" s="48">
        <v>1</v>
      </c>
      <c r="E130" s="52" t="str">
        <f t="shared" si="1"/>
        <v>General Practice, Paediatrics, General (Internal) Medicine / Respiratory Medicine</v>
      </c>
      <c r="F130" s="49" t="str">
        <f>'Master List'!F130</f>
        <v>Cwm Taf Morgannwg Local University Health Board</v>
      </c>
      <c r="G130" s="49" t="str">
        <f>'Master List'!D130</f>
        <v>Dr Jan Kletta</v>
      </c>
      <c r="H130" s="47" t="str">
        <f>'Master List'!G130</f>
        <v>Oak Tree Surgery</v>
      </c>
      <c r="I130" s="47" t="str">
        <f>VLOOKUP(H130, 'CWM &amp; Location'!B:D, 3, FALSE)</f>
        <v>Bridgend</v>
      </c>
      <c r="J130" s="47" t="str">
        <f>IF('Master List'!I130="", 'Master List'!H130, CONCATENATE('Master List'!H130, " / ", 'Master List'!I130))</f>
        <v>General Practice</v>
      </c>
      <c r="K130" s="47" t="str">
        <f>'Master List'!J130</f>
        <v>Dr Jan Kletta</v>
      </c>
      <c r="L130" s="47" t="str">
        <f>'Master List'!M130</f>
        <v>Princess of Wales Hospital</v>
      </c>
      <c r="M130" s="47" t="str">
        <f>VLOOKUP(L130, 'CWM &amp; Location'!B:D, 3, FALSE)</f>
        <v>Bridgend</v>
      </c>
      <c r="N130" s="47" t="str">
        <f>IF('Master List'!O130="", 'Master List'!N130, CONCATENATE('Master List'!N130, " / ", 'Master List'!O130))</f>
        <v>Paediatrics</v>
      </c>
      <c r="O130" s="47" t="str">
        <f>'Master List'!P130</f>
        <v>Dr Torsten Hildebrandt</v>
      </c>
      <c r="P130" s="47" t="str">
        <f>'Master List'!S130</f>
        <v>Princess of Wales Hospital</v>
      </c>
      <c r="Q130" s="47" t="str">
        <f>VLOOKUP(P130, 'CWM &amp; Location'!B:D, 3, FALSE)</f>
        <v>Bridgend</v>
      </c>
      <c r="R130" s="47" t="str">
        <f>IF('Master List'!U130="", 'Master List'!T130, CONCATENATE('Master List'!T130, " / ", 'Master List'!U130))</f>
        <v>General (Internal) Medicine / Respiratory Medicine</v>
      </c>
      <c r="S130" s="47" t="str">
        <f>'Master List'!V130</f>
        <v>Dr Jacqueline Woolley</v>
      </c>
      <c r="T130" s="49" t="str">
        <f>IF('Master List'!Y130="", "", 'Master List'!Y130)</f>
        <v/>
      </c>
      <c r="U130" s="49" t="str">
        <f>IF(T130="", "", VLOOKUP(T130, 'CWM &amp; Location'!B:D, 3, FALSE))</f>
        <v/>
      </c>
      <c r="V130" s="49" t="str">
        <f>IF('Master List'!Z130="", "", 'Master List'!Z130)</f>
        <v/>
      </c>
      <c r="W130" s="49" t="str">
        <f>IF('Master List'!AA130="", "", 'Master List'!AA130)</f>
        <v/>
      </c>
    </row>
    <row r="131" spans="1:23" ht="29.25" customHeight="1" x14ac:dyDescent="0.25">
      <c r="A131" s="47" t="str">
        <f>'Master List'!A131</f>
        <v>FP</v>
      </c>
      <c r="B131" s="47" t="str">
        <f>'Master List'!B131</f>
        <v>F2/7A3/044a</v>
      </c>
      <c r="C131" s="47" t="str">
        <f>'Master List'!C131</f>
        <v>WAL/F2/044a</v>
      </c>
      <c r="D131" s="48">
        <v>1</v>
      </c>
      <c r="E131" s="52" t="str">
        <f t="shared" ref="E131:E194" si="2">CONCATENATE(J131,", ",N131,", ",R131,IF(V131="","",", "),IF(V131="","",V131),IF(V131="",""," ("),IF(V131="","",A131),IF(V131="","",")"),"")</f>
        <v>Clinical Oncology / Haematology, General Practice, General (Internal) Medicine</v>
      </c>
      <c r="F131" s="49" t="str">
        <f>'Master List'!F131</f>
        <v>Swansea Bay Local University Health Board</v>
      </c>
      <c r="G131" s="49" t="str">
        <f>'Master List'!D131</f>
        <v>Dr Kath Rowley</v>
      </c>
      <c r="H131" s="47" t="str">
        <f>'Master List'!G131</f>
        <v>Singleton Hospital</v>
      </c>
      <c r="I131" s="47" t="str">
        <f>VLOOKUP(H131, 'CWM &amp; Location'!B:D, 3, FALSE)</f>
        <v>Swansea</v>
      </c>
      <c r="J131" s="47" t="str">
        <f>IF('Master List'!I131="", 'Master List'!H131, CONCATENATE('Master List'!H131, " / ", 'Master List'!I131))</f>
        <v>Clinical Oncology / Haematology</v>
      </c>
      <c r="K131" s="47" t="str">
        <f>'Master List'!J131</f>
        <v>Dr Kath Rowley</v>
      </c>
      <c r="L131" s="47" t="str">
        <f>'Master List'!M131</f>
        <v>St Thomas Surgery (Swansea)</v>
      </c>
      <c r="M131" s="47" t="str">
        <f>VLOOKUP(L131, 'CWM &amp; Location'!B:D, 3, FALSE)</f>
        <v>Swansea</v>
      </c>
      <c r="N131" s="47" t="str">
        <f>IF('Master List'!O131="", 'Master List'!N131, CONCATENATE('Master List'!N131, " / ", 'Master List'!O131))</f>
        <v>General Practice</v>
      </c>
      <c r="O131" s="47" t="str">
        <f>'Master List'!P131</f>
        <v>Dr Kirstie Truman</v>
      </c>
      <c r="P131" s="47" t="str">
        <f>'Master List'!S131</f>
        <v>Neath Port Talbot Hospital</v>
      </c>
      <c r="Q131" s="47" t="str">
        <f>VLOOKUP(P131, 'CWM &amp; Location'!B:D, 3, FALSE)</f>
        <v>Port Talbot</v>
      </c>
      <c r="R131" s="47" t="str">
        <f>IF('Master List'!U131="", 'Master List'!T131, CONCATENATE('Master List'!T131, " / ", 'Master List'!U131))</f>
        <v>General (Internal) Medicine</v>
      </c>
      <c r="S131" s="47" t="str">
        <f>'Master List'!V131</f>
        <v>Dr Angelika Plakantonaki</v>
      </c>
      <c r="T131" s="49" t="str">
        <f>IF('Master List'!Y131="", "", 'Master List'!Y131)</f>
        <v/>
      </c>
      <c r="U131" s="49" t="str">
        <f>IF(T131="", "", VLOOKUP(T131, 'CWM &amp; Location'!B:D, 3, FALSE))</f>
        <v/>
      </c>
      <c r="V131" s="49" t="str">
        <f>IF('Master List'!Z131="", "", 'Master List'!Z131)</f>
        <v/>
      </c>
      <c r="W131" s="49" t="str">
        <f>IF('Master List'!AA131="", "", 'Master List'!AA131)</f>
        <v/>
      </c>
    </row>
    <row r="132" spans="1:23" ht="29.25" customHeight="1" x14ac:dyDescent="0.25">
      <c r="A132" s="47" t="str">
        <f>'Master List'!A132</f>
        <v>FP</v>
      </c>
      <c r="B132" s="47" t="str">
        <f>'Master List'!B132</f>
        <v>F2/7A3/044b</v>
      </c>
      <c r="C132" s="47" t="str">
        <f>'Master List'!C132</f>
        <v>WAL/F2/044b</v>
      </c>
      <c r="D132" s="48">
        <v>1</v>
      </c>
      <c r="E132" s="52" t="str">
        <f t="shared" si="2"/>
        <v>General (Internal) Medicine, Clinical Oncology / Haematology, General Practice</v>
      </c>
      <c r="F132" s="49" t="str">
        <f>'Master List'!F132</f>
        <v>Swansea Bay Local University Health Board</v>
      </c>
      <c r="G132" s="49" t="str">
        <f>'Master List'!D132</f>
        <v>Dr Angelika Plakantonaki</v>
      </c>
      <c r="H132" s="47" t="str">
        <f>'Master List'!G132</f>
        <v>Neath Port Talbot Hospital</v>
      </c>
      <c r="I132" s="47" t="str">
        <f>VLOOKUP(H132, 'CWM &amp; Location'!B:D, 3, FALSE)</f>
        <v>Port Talbot</v>
      </c>
      <c r="J132" s="47" t="str">
        <f>IF('Master List'!I132="", 'Master List'!H132, CONCATENATE('Master List'!H132, " / ", 'Master List'!I132))</f>
        <v>General (Internal) Medicine</v>
      </c>
      <c r="K132" s="47" t="str">
        <f>'Master List'!J132</f>
        <v>Dr Angelika Plakantonaki</v>
      </c>
      <c r="L132" s="47" t="str">
        <f>'Master List'!M132</f>
        <v>Singleton Hospital</v>
      </c>
      <c r="M132" s="47" t="str">
        <f>VLOOKUP(L132, 'CWM &amp; Location'!B:D, 3, FALSE)</f>
        <v>Swansea</v>
      </c>
      <c r="N132" s="47" t="str">
        <f>IF('Master List'!O132="", 'Master List'!N132, CONCATENATE('Master List'!N132, " / ", 'Master List'!O132))</f>
        <v>Clinical Oncology / Haematology</v>
      </c>
      <c r="O132" s="47" t="str">
        <f>'Master List'!P132</f>
        <v>Dr Kath Rowley</v>
      </c>
      <c r="P132" s="47" t="str">
        <f>'Master List'!S132</f>
        <v>St Thomas Surgery (Swansea)</v>
      </c>
      <c r="Q132" s="47" t="str">
        <f>VLOOKUP(P132, 'CWM &amp; Location'!B:D, 3, FALSE)</f>
        <v>Swansea</v>
      </c>
      <c r="R132" s="47" t="str">
        <f>IF('Master List'!U132="", 'Master List'!T132, CONCATENATE('Master List'!T132, " / ", 'Master List'!U132))</f>
        <v>General Practice</v>
      </c>
      <c r="S132" s="47" t="str">
        <f>'Master List'!V132</f>
        <v>Dr Kirstie Truman</v>
      </c>
      <c r="T132" s="49" t="str">
        <f>IF('Master List'!Y132="", "", 'Master List'!Y132)</f>
        <v/>
      </c>
      <c r="U132" s="49" t="str">
        <f>IF(T132="", "", VLOOKUP(T132, 'CWM &amp; Location'!B:D, 3, FALSE))</f>
        <v/>
      </c>
      <c r="V132" s="49" t="str">
        <f>IF('Master List'!Z132="", "", 'Master List'!Z132)</f>
        <v/>
      </c>
      <c r="W132" s="49" t="str">
        <f>IF('Master List'!AA132="", "", 'Master List'!AA132)</f>
        <v/>
      </c>
    </row>
    <row r="133" spans="1:23" ht="29.25" customHeight="1" x14ac:dyDescent="0.25">
      <c r="A133" s="47" t="str">
        <f>'Master List'!A133</f>
        <v>FP</v>
      </c>
      <c r="B133" s="47" t="str">
        <f>'Master List'!B133</f>
        <v>F2/7A3/044c</v>
      </c>
      <c r="C133" s="47" t="str">
        <f>'Master List'!C133</f>
        <v>WAL/F2/044c</v>
      </c>
      <c r="D133" s="48">
        <v>1</v>
      </c>
      <c r="E133" s="52" t="str">
        <f t="shared" si="2"/>
        <v>General Practice, General (Internal) Medicine, Clinical Oncology / Haematology</v>
      </c>
      <c r="F133" s="49" t="str">
        <f>'Master List'!F133</f>
        <v>Swansea Bay Local University Health Board</v>
      </c>
      <c r="G133" s="49" t="str">
        <f>'Master List'!D133</f>
        <v>Dr Kirstie Truman</v>
      </c>
      <c r="H133" s="47" t="str">
        <f>'Master List'!G133</f>
        <v>St Thomas Surgery (Swansea)</v>
      </c>
      <c r="I133" s="47" t="str">
        <f>VLOOKUP(H133, 'CWM &amp; Location'!B:D, 3, FALSE)</f>
        <v>Swansea</v>
      </c>
      <c r="J133" s="47" t="str">
        <f>IF('Master List'!I133="", 'Master List'!H133, CONCATENATE('Master List'!H133, " / ", 'Master List'!I133))</f>
        <v>General Practice</v>
      </c>
      <c r="K133" s="47" t="str">
        <f>'Master List'!J133</f>
        <v>Dr Kirstie Truman</v>
      </c>
      <c r="L133" s="47" t="str">
        <f>'Master List'!M133</f>
        <v>Neath Port Talbot Hospital</v>
      </c>
      <c r="M133" s="47" t="str">
        <f>VLOOKUP(L133, 'CWM &amp; Location'!B:D, 3, FALSE)</f>
        <v>Port Talbot</v>
      </c>
      <c r="N133" s="47" t="str">
        <f>IF('Master List'!O133="", 'Master List'!N133, CONCATENATE('Master List'!N133, " / ", 'Master List'!O133))</f>
        <v>General (Internal) Medicine</v>
      </c>
      <c r="O133" s="47" t="str">
        <f>'Master List'!P133</f>
        <v>Dr Angelika Plakantonaki</v>
      </c>
      <c r="P133" s="47" t="str">
        <f>'Master List'!S133</f>
        <v>Singleton Hospital</v>
      </c>
      <c r="Q133" s="47" t="str">
        <f>VLOOKUP(P133, 'CWM &amp; Location'!B:D, 3, FALSE)</f>
        <v>Swansea</v>
      </c>
      <c r="R133" s="47" t="str">
        <f>IF('Master List'!U133="", 'Master List'!T133, CONCATENATE('Master List'!T133, " / ", 'Master List'!U133))</f>
        <v>Clinical Oncology / Haematology</v>
      </c>
      <c r="S133" s="47" t="str">
        <f>'Master List'!V133</f>
        <v>Dr Kath Rowley</v>
      </c>
      <c r="T133" s="49" t="str">
        <f>IF('Master List'!Y133="", "", 'Master List'!Y133)</f>
        <v/>
      </c>
      <c r="U133" s="49" t="str">
        <f>IF(T133="", "", VLOOKUP(T133, 'CWM &amp; Location'!B:D, 3, FALSE))</f>
        <v/>
      </c>
      <c r="V133" s="49" t="str">
        <f>IF('Master List'!Z133="", "", 'Master List'!Z133)</f>
        <v/>
      </c>
      <c r="W133" s="49" t="str">
        <f>IF('Master List'!AA133="", "", 'Master List'!AA133)</f>
        <v/>
      </c>
    </row>
    <row r="134" spans="1:23" ht="29.25" customHeight="1" x14ac:dyDescent="0.25">
      <c r="A134" s="47" t="str">
        <f>'Master List'!A134</f>
        <v>NP</v>
      </c>
      <c r="B134" s="47" t="str">
        <f>'Master List'!B134</f>
        <v>F2/7A5W/045a</v>
      </c>
      <c r="C134" s="47" t="str">
        <f>'Master List'!C134</f>
        <v>WAL/F2/045a</v>
      </c>
      <c r="D134" s="48">
        <v>1</v>
      </c>
      <c r="E134" s="52" t="str">
        <f t="shared" si="2"/>
        <v>General (Internal) Medicine / Gastroenterology, General Practice, Paediatrics, Near Peer Teaching (NP)</v>
      </c>
      <c r="F134" s="49" t="str">
        <f>'Master List'!F134</f>
        <v>Cwm Taf Morgannwg Local University Health Board</v>
      </c>
      <c r="G134" s="49" t="str">
        <f>'Master List'!D134</f>
        <v>Dr Gary Constable</v>
      </c>
      <c r="H134" s="47" t="str">
        <f>'Master List'!G134</f>
        <v>Princess of Wales Hospital</v>
      </c>
      <c r="I134" s="47" t="str">
        <f>VLOOKUP(H134, 'CWM &amp; Location'!B:D, 3, FALSE)</f>
        <v>Bridgend</v>
      </c>
      <c r="J134" s="47" t="str">
        <f>IF('Master List'!I134="", 'Master List'!H134, CONCATENATE('Master List'!H134, " / ", 'Master List'!I134))</f>
        <v>General (Internal) Medicine / Gastroenterology</v>
      </c>
      <c r="K134" s="47" t="str">
        <f>'Master List'!J134</f>
        <v>Dr Gary Constable</v>
      </c>
      <c r="L134" s="47" t="str">
        <f>'Master List'!M134</f>
        <v>Riversdale Surgery</v>
      </c>
      <c r="M134" s="47" t="str">
        <f>VLOOKUP(L134, 'CWM &amp; Location'!B:D, 3, FALSE)</f>
        <v>Bridgend</v>
      </c>
      <c r="N134" s="47" t="str">
        <f>IF('Master List'!O134="", 'Master List'!N134, CONCATENATE('Master List'!N134, " / ", 'Master List'!O134))</f>
        <v>General Practice</v>
      </c>
      <c r="O134" s="47" t="str">
        <f>'Master List'!P134</f>
        <v>Dr Laura Gush</v>
      </c>
      <c r="P134" s="47" t="str">
        <f>'Master List'!S134</f>
        <v>Princess of Wales Hospital</v>
      </c>
      <c r="Q134" s="47" t="str">
        <f>VLOOKUP(P134, 'CWM &amp; Location'!B:D, 3, FALSE)</f>
        <v>Bridgend</v>
      </c>
      <c r="R134" s="47" t="str">
        <f>IF('Master List'!U134="", 'Master List'!T134, CONCATENATE('Master List'!T134, " / ", 'Master List'!U134))</f>
        <v>Paediatrics</v>
      </c>
      <c r="S134" s="47" t="str">
        <f>'Master List'!V134</f>
        <v>Dr Torsten Hildebrandt</v>
      </c>
      <c r="T134" s="49" t="str">
        <f>IF('Master List'!Y134="", "", 'Master List'!Y134)</f>
        <v>Riversdale Surgery</v>
      </c>
      <c r="U134" s="49" t="str">
        <f>IF(T134="", "", VLOOKUP(T134, 'CWM &amp; Location'!B:D, 3, FALSE))</f>
        <v>Bridgend</v>
      </c>
      <c r="V134" s="49" t="str">
        <f>IF('Master List'!Z134="", "", 'Master List'!Z134)</f>
        <v>Near Peer Teaching</v>
      </c>
      <c r="W134" s="49" t="str">
        <f>IF('Master List'!AA134="", "", 'Master List'!AA134)</f>
        <v>Supervisor to be confirmed</v>
      </c>
    </row>
    <row r="135" spans="1:23" ht="29.25" customHeight="1" x14ac:dyDescent="0.25">
      <c r="A135" s="47" t="str">
        <f>'Master List'!A135</f>
        <v>NP</v>
      </c>
      <c r="B135" s="47" t="str">
        <f>'Master List'!B135</f>
        <v>F2/7A5W/045b</v>
      </c>
      <c r="C135" s="47" t="str">
        <f>'Master List'!C135</f>
        <v>WAL/F2/045b</v>
      </c>
      <c r="D135" s="48">
        <v>1</v>
      </c>
      <c r="E135" s="52" t="str">
        <f t="shared" si="2"/>
        <v>Paediatrics, General (Internal) Medicine / Gastroenterology, General Practice, Near Peer Teaching (NP)</v>
      </c>
      <c r="F135" s="49" t="str">
        <f>'Master List'!F135</f>
        <v>Cwm Taf Morgannwg Local University Health Board</v>
      </c>
      <c r="G135" s="49" t="str">
        <f>'Master List'!D135</f>
        <v>Dr Torsten Hildebrandt</v>
      </c>
      <c r="H135" s="47" t="str">
        <f>'Master List'!G135</f>
        <v>Princess of Wales Hospital</v>
      </c>
      <c r="I135" s="47" t="str">
        <f>VLOOKUP(H135, 'CWM &amp; Location'!B:D, 3, FALSE)</f>
        <v>Bridgend</v>
      </c>
      <c r="J135" s="47" t="str">
        <f>IF('Master List'!I135="", 'Master List'!H135, CONCATENATE('Master List'!H135, " / ", 'Master List'!I135))</f>
        <v>Paediatrics</v>
      </c>
      <c r="K135" s="47" t="str">
        <f>'Master List'!J135</f>
        <v>Dr Torsten Hildebrandt</v>
      </c>
      <c r="L135" s="47" t="str">
        <f>'Master List'!M135</f>
        <v>Princess of Wales Hospital</v>
      </c>
      <c r="M135" s="47" t="str">
        <f>VLOOKUP(L135, 'CWM &amp; Location'!B:D, 3, FALSE)</f>
        <v>Bridgend</v>
      </c>
      <c r="N135" s="47" t="str">
        <f>IF('Master List'!O135="", 'Master List'!N135, CONCATENATE('Master List'!N135, " / ", 'Master List'!O135))</f>
        <v>General (Internal) Medicine / Gastroenterology</v>
      </c>
      <c r="O135" s="47" t="str">
        <f>'Master List'!P135</f>
        <v>Dr Gary Constable</v>
      </c>
      <c r="P135" s="47" t="str">
        <f>'Master List'!S135</f>
        <v>Riversdale Surgery</v>
      </c>
      <c r="Q135" s="47" t="str">
        <f>VLOOKUP(P135, 'CWM &amp; Location'!B:D, 3, FALSE)</f>
        <v>Bridgend</v>
      </c>
      <c r="R135" s="47" t="str">
        <f>IF('Master List'!U135="", 'Master List'!T135, CONCATENATE('Master List'!T135, " / ", 'Master List'!U135))</f>
        <v>General Practice</v>
      </c>
      <c r="S135" s="47" t="str">
        <f>'Master List'!V135</f>
        <v>Dr Laura Gush</v>
      </c>
      <c r="T135" s="49" t="str">
        <f>IF('Master List'!Y135="", "", 'Master List'!Y135)</f>
        <v>Riversdale Surgery</v>
      </c>
      <c r="U135" s="49" t="str">
        <f>IF(T135="", "", VLOOKUP(T135, 'CWM &amp; Location'!B:D, 3, FALSE))</f>
        <v>Bridgend</v>
      </c>
      <c r="V135" s="49" t="str">
        <f>IF('Master List'!Z135="", "", 'Master List'!Z135)</f>
        <v>Near Peer Teaching</v>
      </c>
      <c r="W135" s="49" t="str">
        <f>IF('Master List'!AA135="", "", 'Master List'!AA135)</f>
        <v>Supervisor to be confirmed</v>
      </c>
    </row>
    <row r="136" spans="1:23" ht="29.25" customHeight="1" x14ac:dyDescent="0.25">
      <c r="A136" s="47" t="str">
        <f>'Master List'!A136</f>
        <v>NP</v>
      </c>
      <c r="B136" s="47" t="str">
        <f>'Master List'!B136</f>
        <v>F2/7A5W/045c</v>
      </c>
      <c r="C136" s="47" t="str">
        <f>'Master List'!C136</f>
        <v>WAL/F2/045c</v>
      </c>
      <c r="D136" s="48">
        <v>1</v>
      </c>
      <c r="E136" s="52" t="str">
        <f t="shared" si="2"/>
        <v>General Practice, Paediatrics, General (Internal) Medicine / Gastroenterology, Near Peer Teaching (NP)</v>
      </c>
      <c r="F136" s="49" t="str">
        <f>'Master List'!F136</f>
        <v>Cwm Taf Morgannwg Local University Health Board</v>
      </c>
      <c r="G136" s="49" t="str">
        <f>'Master List'!D136</f>
        <v>Dr Laura Gush</v>
      </c>
      <c r="H136" s="47" t="str">
        <f>'Master List'!G136</f>
        <v>Riversdale Surgery</v>
      </c>
      <c r="I136" s="47" t="str">
        <f>VLOOKUP(H136, 'CWM &amp; Location'!B:D, 3, FALSE)</f>
        <v>Bridgend</v>
      </c>
      <c r="J136" s="47" t="str">
        <f>IF('Master List'!I136="", 'Master List'!H136, CONCATENATE('Master List'!H136, " / ", 'Master List'!I136))</f>
        <v>General Practice</v>
      </c>
      <c r="K136" s="47" t="str">
        <f>'Master List'!J136</f>
        <v>Dr Laura Gush</v>
      </c>
      <c r="L136" s="47" t="str">
        <f>'Master List'!M136</f>
        <v>Princess of Wales Hospital</v>
      </c>
      <c r="M136" s="47" t="str">
        <f>VLOOKUP(L136, 'CWM &amp; Location'!B:D, 3, FALSE)</f>
        <v>Bridgend</v>
      </c>
      <c r="N136" s="47" t="str">
        <f>IF('Master List'!O136="", 'Master List'!N136, CONCATENATE('Master List'!N136, " / ", 'Master List'!O136))</f>
        <v>Paediatrics</v>
      </c>
      <c r="O136" s="47" t="str">
        <f>'Master List'!P136</f>
        <v>Dr Torsten Hildebrandt</v>
      </c>
      <c r="P136" s="47" t="str">
        <f>'Master List'!S136</f>
        <v>Princess of Wales Hospital</v>
      </c>
      <c r="Q136" s="47" t="str">
        <f>VLOOKUP(P136, 'CWM &amp; Location'!B:D, 3, FALSE)</f>
        <v>Bridgend</v>
      </c>
      <c r="R136" s="47" t="str">
        <f>IF('Master List'!U136="", 'Master List'!T136, CONCATENATE('Master List'!T136, " / ", 'Master List'!U136))</f>
        <v>General (Internal) Medicine / Gastroenterology</v>
      </c>
      <c r="S136" s="47" t="str">
        <f>'Master List'!V136</f>
        <v>Dr Gary Constable</v>
      </c>
      <c r="T136" s="49" t="str">
        <f>IF('Master List'!Y136="", "", 'Master List'!Y136)</f>
        <v>Riversdale Surgery</v>
      </c>
      <c r="U136" s="49" t="str">
        <f>IF(T136="", "", VLOOKUP(T136, 'CWM &amp; Location'!B:D, 3, FALSE))</f>
        <v>Bridgend</v>
      </c>
      <c r="V136" s="49" t="str">
        <f>IF('Master List'!Z136="", "", 'Master List'!Z136)</f>
        <v>Near Peer Teaching</v>
      </c>
      <c r="W136" s="49" t="str">
        <f>IF('Master List'!AA136="", "", 'Master List'!AA136)</f>
        <v>Supervisor to be confirmed</v>
      </c>
    </row>
    <row r="137" spans="1:23" ht="29.25" customHeight="1" x14ac:dyDescent="0.25">
      <c r="A137" s="47" t="str">
        <f>'Master List'!A137</f>
        <v>FP</v>
      </c>
      <c r="B137" s="47" t="str">
        <f>'Master List'!B137</f>
        <v>F2/7A5W/046a</v>
      </c>
      <c r="C137" s="47" t="str">
        <f>'Master List'!C137</f>
        <v>WAL/F2/046a</v>
      </c>
      <c r="D137" s="48">
        <v>1</v>
      </c>
      <c r="E137" s="52" t="str">
        <f t="shared" si="2"/>
        <v>General (Internal) Medicine / Stroke Medicine, Emergency Medicine, Paediatrics</v>
      </c>
      <c r="F137" s="49" t="str">
        <f>'Master List'!F137</f>
        <v>Cwm Taf Morgannwg Local University Health Board</v>
      </c>
      <c r="G137" s="49" t="str">
        <f>'Master List'!D137</f>
        <v>Dr Harish Bhat</v>
      </c>
      <c r="H137" s="47" t="str">
        <f>'Master List'!G137</f>
        <v>Princess of Wales Hospital</v>
      </c>
      <c r="I137" s="47" t="str">
        <f>VLOOKUP(H137, 'CWM &amp; Location'!B:D, 3, FALSE)</f>
        <v>Bridgend</v>
      </c>
      <c r="J137" s="47" t="str">
        <f>IF('Master List'!I137="", 'Master List'!H137, CONCATENATE('Master List'!H137, " / ", 'Master List'!I137))</f>
        <v>General (Internal) Medicine / Stroke Medicine</v>
      </c>
      <c r="K137" s="47" t="str">
        <f>'Master List'!J137</f>
        <v>Dr Harish Bhat</v>
      </c>
      <c r="L137" s="47" t="str">
        <f>'Master List'!M137</f>
        <v>Princess of Wales Hospital</v>
      </c>
      <c r="M137" s="47" t="str">
        <f>VLOOKUP(L137, 'CWM &amp; Location'!B:D, 3, FALSE)</f>
        <v>Bridgend</v>
      </c>
      <c r="N137" s="47" t="str">
        <f>IF('Master List'!O137="", 'Master List'!N137, CONCATENATE('Master List'!N137, " / ", 'Master List'!O137))</f>
        <v>Emergency Medicine</v>
      </c>
      <c r="O137" s="47" t="str">
        <f>'Master List'!P137</f>
        <v>Dr Zareena Jedaar</v>
      </c>
      <c r="P137" s="47" t="str">
        <f>'Master List'!S137</f>
        <v>Princess of Wales Hospital</v>
      </c>
      <c r="Q137" s="47" t="str">
        <f>VLOOKUP(P137, 'CWM &amp; Location'!B:D, 3, FALSE)</f>
        <v>Bridgend</v>
      </c>
      <c r="R137" s="47" t="str">
        <f>IF('Master List'!U137="", 'Master List'!T137, CONCATENATE('Master List'!T137, " / ", 'Master List'!U137))</f>
        <v>Paediatrics</v>
      </c>
      <c r="S137" s="47" t="str">
        <f>'Master List'!V137</f>
        <v>Dr Torsten Hildebrandt</v>
      </c>
      <c r="T137" s="49" t="str">
        <f>IF('Master List'!Y137="", "", 'Master List'!Y137)</f>
        <v/>
      </c>
      <c r="U137" s="49" t="str">
        <f>IF(T137="", "", VLOOKUP(T137, 'CWM &amp; Location'!B:D, 3, FALSE))</f>
        <v/>
      </c>
      <c r="V137" s="49" t="str">
        <f>IF('Master List'!Z137="", "", 'Master List'!Z137)</f>
        <v/>
      </c>
      <c r="W137" s="49" t="str">
        <f>IF('Master List'!AA137="", "", 'Master List'!AA137)</f>
        <v/>
      </c>
    </row>
    <row r="138" spans="1:23" ht="29.25" customHeight="1" x14ac:dyDescent="0.25">
      <c r="A138" s="47" t="str">
        <f>'Master List'!A138</f>
        <v>FP</v>
      </c>
      <c r="B138" s="47" t="str">
        <f>'Master List'!B138</f>
        <v>F2/7A5W/046b</v>
      </c>
      <c r="C138" s="47" t="str">
        <f>'Master List'!C138</f>
        <v>WAL/F2/046b</v>
      </c>
      <c r="D138" s="48">
        <v>1</v>
      </c>
      <c r="E138" s="52" t="str">
        <f t="shared" si="2"/>
        <v>Paediatrics, General (Internal) Medicine / Stroke Medicine, Emergency Medicine</v>
      </c>
      <c r="F138" s="49" t="str">
        <f>'Master List'!F138</f>
        <v>Cwm Taf Morgannwg Local University Health Board</v>
      </c>
      <c r="G138" s="49" t="str">
        <f>'Master List'!D138</f>
        <v>Dr Torsten Hildebrandt</v>
      </c>
      <c r="H138" s="47" t="str">
        <f>'Master List'!G138</f>
        <v>Princess of Wales Hospital</v>
      </c>
      <c r="I138" s="47" t="str">
        <f>VLOOKUP(H138, 'CWM &amp; Location'!B:D, 3, FALSE)</f>
        <v>Bridgend</v>
      </c>
      <c r="J138" s="47" t="str">
        <f>IF('Master List'!I138="", 'Master List'!H138, CONCATENATE('Master List'!H138, " / ", 'Master List'!I138))</f>
        <v>Paediatrics</v>
      </c>
      <c r="K138" s="47" t="str">
        <f>'Master List'!J138</f>
        <v>Dr Torsten Hildebrandt</v>
      </c>
      <c r="L138" s="47" t="str">
        <f>'Master List'!M138</f>
        <v>Princess of Wales Hospital</v>
      </c>
      <c r="M138" s="47" t="str">
        <f>VLOOKUP(L138, 'CWM &amp; Location'!B:D, 3, FALSE)</f>
        <v>Bridgend</v>
      </c>
      <c r="N138" s="47" t="str">
        <f>IF('Master List'!O138="", 'Master List'!N138, CONCATENATE('Master List'!N138, " / ", 'Master List'!O138))</f>
        <v>General (Internal) Medicine / Stroke Medicine</v>
      </c>
      <c r="O138" s="47" t="str">
        <f>'Master List'!P138</f>
        <v>Dr Harish Bhat</v>
      </c>
      <c r="P138" s="47" t="str">
        <f>'Master List'!S138</f>
        <v>Princess of Wales Hospital</v>
      </c>
      <c r="Q138" s="47" t="str">
        <f>VLOOKUP(P138, 'CWM &amp; Location'!B:D, 3, FALSE)</f>
        <v>Bridgend</v>
      </c>
      <c r="R138" s="47" t="str">
        <f>IF('Master List'!U138="", 'Master List'!T138, CONCATENATE('Master List'!T138, " / ", 'Master List'!U138))</f>
        <v>Emergency Medicine</v>
      </c>
      <c r="S138" s="47" t="str">
        <f>'Master List'!V138</f>
        <v>Dr Zareena Jedaar</v>
      </c>
      <c r="T138" s="49" t="str">
        <f>IF('Master List'!Y138="", "", 'Master List'!Y138)</f>
        <v/>
      </c>
      <c r="U138" s="49" t="str">
        <f>IF(T138="", "", VLOOKUP(T138, 'CWM &amp; Location'!B:D, 3, FALSE))</f>
        <v/>
      </c>
      <c r="V138" s="49" t="str">
        <f>IF('Master List'!Z138="", "", 'Master List'!Z138)</f>
        <v/>
      </c>
      <c r="W138" s="49" t="str">
        <f>IF('Master List'!AA138="", "", 'Master List'!AA138)</f>
        <v/>
      </c>
    </row>
    <row r="139" spans="1:23" ht="29.25" customHeight="1" x14ac:dyDescent="0.25">
      <c r="A139" s="47" t="str">
        <f>'Master List'!A139</f>
        <v>FP</v>
      </c>
      <c r="B139" s="47" t="str">
        <f>'Master List'!B139</f>
        <v>F2/7A5W/046c</v>
      </c>
      <c r="C139" s="47" t="str">
        <f>'Master List'!C139</f>
        <v>WAL/F2/046c</v>
      </c>
      <c r="D139" s="48">
        <v>1</v>
      </c>
      <c r="E139" s="52" t="str">
        <f t="shared" si="2"/>
        <v>Emergency Medicine, Paediatrics, General (Internal) Medicine / Stroke Medicine</v>
      </c>
      <c r="F139" s="49" t="str">
        <f>'Master List'!F139</f>
        <v>Cwm Taf Morgannwg Local University Health Board</v>
      </c>
      <c r="G139" s="49" t="str">
        <f>'Master List'!D139</f>
        <v>Dr Zareena Jedaar</v>
      </c>
      <c r="H139" s="47" t="str">
        <f>'Master List'!G139</f>
        <v>Princess of Wales Hospital</v>
      </c>
      <c r="I139" s="47" t="str">
        <f>VLOOKUP(H139, 'CWM &amp; Location'!B:D, 3, FALSE)</f>
        <v>Bridgend</v>
      </c>
      <c r="J139" s="47" t="str">
        <f>IF('Master List'!I139="", 'Master List'!H139, CONCATENATE('Master List'!H139, " / ", 'Master List'!I139))</f>
        <v>Emergency Medicine</v>
      </c>
      <c r="K139" s="47" t="str">
        <f>'Master List'!J139</f>
        <v>Dr Zareena Jedaar</v>
      </c>
      <c r="L139" s="47" t="str">
        <f>'Master List'!M139</f>
        <v>Princess of Wales Hospital</v>
      </c>
      <c r="M139" s="47" t="str">
        <f>VLOOKUP(L139, 'CWM &amp; Location'!B:D, 3, FALSE)</f>
        <v>Bridgend</v>
      </c>
      <c r="N139" s="47" t="str">
        <f>IF('Master List'!O139="", 'Master List'!N139, CONCATENATE('Master List'!N139, " / ", 'Master List'!O139))</f>
        <v>Paediatrics</v>
      </c>
      <c r="O139" s="47" t="str">
        <f>'Master List'!P139</f>
        <v>Dr Torsten Hildebrandt</v>
      </c>
      <c r="P139" s="47" t="str">
        <f>'Master List'!S139</f>
        <v>Princess of Wales Hospital</v>
      </c>
      <c r="Q139" s="47" t="str">
        <f>VLOOKUP(P139, 'CWM &amp; Location'!B:D, 3, FALSE)</f>
        <v>Bridgend</v>
      </c>
      <c r="R139" s="47" t="str">
        <f>IF('Master List'!U139="", 'Master List'!T139, CONCATENATE('Master List'!T139, " / ", 'Master List'!U139))</f>
        <v>General (Internal) Medicine / Stroke Medicine</v>
      </c>
      <c r="S139" s="47" t="str">
        <f>'Master List'!V139</f>
        <v>Dr Harish Bhat</v>
      </c>
      <c r="T139" s="49" t="str">
        <f>IF('Master List'!Y139="", "", 'Master List'!Y139)</f>
        <v/>
      </c>
      <c r="U139" s="49" t="str">
        <f>IF(T139="", "", VLOOKUP(T139, 'CWM &amp; Location'!B:D, 3, FALSE))</f>
        <v/>
      </c>
      <c r="V139" s="49" t="str">
        <f>IF('Master List'!Z139="", "", 'Master List'!Z139)</f>
        <v/>
      </c>
      <c r="W139" s="49" t="str">
        <f>IF('Master List'!AA139="", "", 'Master List'!AA139)</f>
        <v/>
      </c>
    </row>
    <row r="140" spans="1:23" ht="29.25" customHeight="1" x14ac:dyDescent="0.25">
      <c r="A140" s="47" t="str">
        <f>'Master List'!A140</f>
        <v>FP</v>
      </c>
      <c r="B140" s="47" t="str">
        <f>'Master List'!B140</f>
        <v>F2/7A5W/047a</v>
      </c>
      <c r="C140" s="47" t="str">
        <f>'Master List'!C140</f>
        <v>WAL/F2/047a</v>
      </c>
      <c r="D140" s="48">
        <v>1</v>
      </c>
      <c r="E140" s="52" t="str">
        <f t="shared" si="2"/>
        <v>General (Internal) Medicine / Gastroenterology, Acute Internal Medicine, Paediatrics</v>
      </c>
      <c r="F140" s="49" t="str">
        <f>'Master List'!F140</f>
        <v>Cwm Taf Morgannwg Local University Health Board</v>
      </c>
      <c r="G140" s="49" t="str">
        <f>'Master List'!D140</f>
        <v>Dr Clement Lai</v>
      </c>
      <c r="H140" s="47" t="str">
        <f>'Master List'!G140</f>
        <v>Princess of Wales Hospital</v>
      </c>
      <c r="I140" s="47" t="str">
        <f>VLOOKUP(H140, 'CWM &amp; Location'!B:D, 3, FALSE)</f>
        <v>Bridgend</v>
      </c>
      <c r="J140" s="47" t="str">
        <f>IF('Master List'!I140="", 'Master List'!H140, CONCATENATE('Master List'!H140, " / ", 'Master List'!I140))</f>
        <v>General (Internal) Medicine / Gastroenterology</v>
      </c>
      <c r="K140" s="47" t="str">
        <f>'Master List'!J140</f>
        <v>Dr Clement Lai</v>
      </c>
      <c r="L140" s="47" t="str">
        <f>'Master List'!M140</f>
        <v>Princess of Wales Hospital</v>
      </c>
      <c r="M140" s="47" t="str">
        <f>VLOOKUP(L140, 'CWM &amp; Location'!B:D, 3, FALSE)</f>
        <v>Bridgend</v>
      </c>
      <c r="N140" s="47" t="str">
        <f>IF('Master List'!O140="", 'Master List'!N140, CONCATENATE('Master List'!N140, " / ", 'Master List'!O140))</f>
        <v>Acute Internal Medicine</v>
      </c>
      <c r="O140" s="47" t="str">
        <f>'Master List'!P140</f>
        <v>Dr John Hounsell</v>
      </c>
      <c r="P140" s="47" t="str">
        <f>'Master List'!S140</f>
        <v>Princess of Wales Hospital</v>
      </c>
      <c r="Q140" s="47" t="str">
        <f>VLOOKUP(P140, 'CWM &amp; Location'!B:D, 3, FALSE)</f>
        <v>Bridgend</v>
      </c>
      <c r="R140" s="47" t="str">
        <f>IF('Master List'!U140="", 'Master List'!T140, CONCATENATE('Master List'!T140, " / ", 'Master List'!U140))</f>
        <v>Paediatrics</v>
      </c>
      <c r="S140" s="47" t="str">
        <f>'Master List'!V140</f>
        <v>Dr Torsten Hildebrandt</v>
      </c>
      <c r="T140" s="49" t="str">
        <f>IF('Master List'!Y140="", "", 'Master List'!Y140)</f>
        <v/>
      </c>
      <c r="U140" s="49" t="str">
        <f>IF(T140="", "", VLOOKUP(T140, 'CWM &amp; Location'!B:D, 3, FALSE))</f>
        <v/>
      </c>
      <c r="V140" s="49" t="str">
        <f>IF('Master List'!Z140="", "", 'Master List'!Z140)</f>
        <v/>
      </c>
      <c r="W140" s="49" t="str">
        <f>IF('Master List'!AA140="", "", 'Master List'!AA140)</f>
        <v/>
      </c>
    </row>
    <row r="141" spans="1:23" ht="29.25" customHeight="1" x14ac:dyDescent="0.25">
      <c r="A141" s="47" t="str">
        <f>'Master List'!A141</f>
        <v>FP</v>
      </c>
      <c r="B141" s="47" t="str">
        <f>'Master List'!B141</f>
        <v>F2/7A5W/047b</v>
      </c>
      <c r="C141" s="47" t="str">
        <f>'Master List'!C141</f>
        <v>WAL/F2/047b</v>
      </c>
      <c r="D141" s="48">
        <v>1</v>
      </c>
      <c r="E141" s="52" t="str">
        <f t="shared" si="2"/>
        <v>Paediatrics, General (Internal) Medicine / Gastroenterology, Acute Internal Medicine</v>
      </c>
      <c r="F141" s="49" t="str">
        <f>'Master List'!F141</f>
        <v>Cwm Taf Morgannwg Local University Health Board</v>
      </c>
      <c r="G141" s="49" t="str">
        <f>'Master List'!D141</f>
        <v>Dr Torsten Hildebrandt</v>
      </c>
      <c r="H141" s="47" t="str">
        <f>'Master List'!G141</f>
        <v>Princess of Wales Hospital</v>
      </c>
      <c r="I141" s="47" t="str">
        <f>VLOOKUP(H141, 'CWM &amp; Location'!B:D, 3, FALSE)</f>
        <v>Bridgend</v>
      </c>
      <c r="J141" s="47" t="str">
        <f>IF('Master List'!I141="", 'Master List'!H141, CONCATENATE('Master List'!H141, " / ", 'Master List'!I141))</f>
        <v>Paediatrics</v>
      </c>
      <c r="K141" s="47" t="str">
        <f>'Master List'!J141</f>
        <v>Dr Torsten Hildebrandt</v>
      </c>
      <c r="L141" s="47" t="str">
        <f>'Master List'!M141</f>
        <v>Princess of Wales Hospital</v>
      </c>
      <c r="M141" s="47" t="str">
        <f>VLOOKUP(L141, 'CWM &amp; Location'!B:D, 3, FALSE)</f>
        <v>Bridgend</v>
      </c>
      <c r="N141" s="47" t="str">
        <f>IF('Master List'!O141="", 'Master List'!N141, CONCATENATE('Master List'!N141, " / ", 'Master List'!O141))</f>
        <v>General (Internal) Medicine / Gastroenterology</v>
      </c>
      <c r="O141" s="47" t="str">
        <f>'Master List'!P141</f>
        <v>Dr Clement Lai</v>
      </c>
      <c r="P141" s="47" t="str">
        <f>'Master List'!S141</f>
        <v>Princess of Wales Hospital</v>
      </c>
      <c r="Q141" s="47" t="str">
        <f>VLOOKUP(P141, 'CWM &amp; Location'!B:D, 3, FALSE)</f>
        <v>Bridgend</v>
      </c>
      <c r="R141" s="47" t="str">
        <f>IF('Master List'!U141="", 'Master List'!T141, CONCATENATE('Master List'!T141, " / ", 'Master List'!U141))</f>
        <v>Acute Internal Medicine</v>
      </c>
      <c r="S141" s="47" t="str">
        <f>'Master List'!V141</f>
        <v>Dr John Hounsell</v>
      </c>
      <c r="T141" s="49" t="str">
        <f>IF('Master List'!Y141="", "", 'Master List'!Y141)</f>
        <v/>
      </c>
      <c r="U141" s="49" t="str">
        <f>IF(T141="", "", VLOOKUP(T141, 'CWM &amp; Location'!B:D, 3, FALSE))</f>
        <v/>
      </c>
      <c r="V141" s="49" t="str">
        <f>IF('Master List'!Z141="", "", 'Master List'!Z141)</f>
        <v/>
      </c>
      <c r="W141" s="49" t="str">
        <f>IF('Master List'!AA141="", "", 'Master List'!AA141)</f>
        <v/>
      </c>
    </row>
    <row r="142" spans="1:23" ht="29.25" customHeight="1" x14ac:dyDescent="0.25">
      <c r="A142" s="47" t="str">
        <f>'Master List'!A142</f>
        <v>FP</v>
      </c>
      <c r="B142" s="47" t="str">
        <f>'Master List'!B142</f>
        <v>F2/7A5W/047c</v>
      </c>
      <c r="C142" s="47" t="str">
        <f>'Master List'!C142</f>
        <v>WAL/F2/047c</v>
      </c>
      <c r="D142" s="48">
        <v>1</v>
      </c>
      <c r="E142" s="52" t="str">
        <f t="shared" si="2"/>
        <v>Acute Internal Medicine, Paediatrics, General (Internal) Medicine / Gastroenterology</v>
      </c>
      <c r="F142" s="49" t="str">
        <f>'Master List'!F142</f>
        <v>Cwm Taf Morgannwg Local University Health Board</v>
      </c>
      <c r="G142" s="49" t="str">
        <f>'Master List'!D142</f>
        <v>Dr John Hounsell</v>
      </c>
      <c r="H142" s="47" t="str">
        <f>'Master List'!G142</f>
        <v>Princess of Wales Hospital</v>
      </c>
      <c r="I142" s="47" t="str">
        <f>VLOOKUP(H142, 'CWM &amp; Location'!B:D, 3, FALSE)</f>
        <v>Bridgend</v>
      </c>
      <c r="J142" s="47" t="str">
        <f>IF('Master List'!I142="", 'Master List'!H142, CONCATENATE('Master List'!H142, " / ", 'Master List'!I142))</f>
        <v>Acute Internal Medicine</v>
      </c>
      <c r="K142" s="47" t="str">
        <f>'Master List'!J142</f>
        <v>Dr John Hounsell</v>
      </c>
      <c r="L142" s="47" t="str">
        <f>'Master List'!M142</f>
        <v>Princess of Wales Hospital</v>
      </c>
      <c r="M142" s="47" t="str">
        <f>VLOOKUP(L142, 'CWM &amp; Location'!B:D, 3, FALSE)</f>
        <v>Bridgend</v>
      </c>
      <c r="N142" s="47" t="str">
        <f>IF('Master List'!O142="", 'Master List'!N142, CONCATENATE('Master List'!N142, " / ", 'Master List'!O142))</f>
        <v>Paediatrics</v>
      </c>
      <c r="O142" s="47" t="str">
        <f>'Master List'!P142</f>
        <v>Dr Torsten Hildebrandt</v>
      </c>
      <c r="P142" s="47" t="str">
        <f>'Master List'!S142</f>
        <v>Princess of Wales Hospital</v>
      </c>
      <c r="Q142" s="47" t="str">
        <f>VLOOKUP(P142, 'CWM &amp; Location'!B:D, 3, FALSE)</f>
        <v>Bridgend</v>
      </c>
      <c r="R142" s="47" t="str">
        <f>IF('Master List'!U142="", 'Master List'!T142, CONCATENATE('Master List'!T142, " / ", 'Master List'!U142))</f>
        <v>General (Internal) Medicine / Gastroenterology</v>
      </c>
      <c r="S142" s="47" t="str">
        <f>'Master List'!V142</f>
        <v>Dr Clement Lai</v>
      </c>
      <c r="T142" s="49" t="str">
        <f>IF('Master List'!Y142="", "", 'Master List'!Y142)</f>
        <v/>
      </c>
      <c r="U142" s="49" t="str">
        <f>IF(T142="", "", VLOOKUP(T142, 'CWM &amp; Location'!B:D, 3, FALSE))</f>
        <v/>
      </c>
      <c r="V142" s="49" t="str">
        <f>IF('Master List'!Z142="", "", 'Master List'!Z142)</f>
        <v/>
      </c>
      <c r="W142" s="49" t="str">
        <f>IF('Master List'!AA142="", "", 'Master List'!AA142)</f>
        <v/>
      </c>
    </row>
    <row r="143" spans="1:23" ht="29.25" customHeight="1" x14ac:dyDescent="0.25">
      <c r="A143" s="47" t="str">
        <f>'Master List'!A143</f>
        <v>FP</v>
      </c>
      <c r="B143" s="47" t="str">
        <f>'Master List'!B143</f>
        <v>F2/7A5W/048a</v>
      </c>
      <c r="C143" s="47" t="str">
        <f>'Master List'!C143</f>
        <v>WAL/F2/048a</v>
      </c>
      <c r="D143" s="48">
        <v>1</v>
      </c>
      <c r="E143" s="52" t="str">
        <f t="shared" si="2"/>
        <v>General Practice, Anaesthetics, Endocrinology and Diabetes Mellitus</v>
      </c>
      <c r="F143" s="49" t="str">
        <f>'Master List'!F143</f>
        <v>Cwm Taf Morgannwg Local University Health Board</v>
      </c>
      <c r="G143" s="49" t="str">
        <f>'Master List'!D143</f>
        <v>Dr Jan Kletta</v>
      </c>
      <c r="H143" s="47" t="str">
        <f>'Master List'!G143</f>
        <v>Oak Tree Surgery</v>
      </c>
      <c r="I143" s="47" t="str">
        <f>VLOOKUP(H143, 'CWM &amp; Location'!B:D, 3, FALSE)</f>
        <v>Bridgend</v>
      </c>
      <c r="J143" s="47" t="str">
        <f>IF('Master List'!I143="", 'Master List'!H143, CONCATENATE('Master List'!H143, " / ", 'Master List'!I143))</f>
        <v>General Practice</v>
      </c>
      <c r="K143" s="47" t="str">
        <f>'Master List'!J143</f>
        <v>Dr Jan Kletta</v>
      </c>
      <c r="L143" s="47" t="str">
        <f>'Master List'!M143</f>
        <v>Princess of Wales Hospital</v>
      </c>
      <c r="M143" s="47" t="str">
        <f>VLOOKUP(L143, 'CWM &amp; Location'!B:D, 3, FALSE)</f>
        <v>Bridgend</v>
      </c>
      <c r="N143" s="47" t="str">
        <f>IF('Master List'!O143="", 'Master List'!N143, CONCATENATE('Master List'!N143, " / ", 'Master List'!O143))</f>
        <v>Anaesthetics</v>
      </c>
      <c r="O143" s="47" t="str">
        <f>'Master List'!P143</f>
        <v>Dr Gareth Roberts</v>
      </c>
      <c r="P143" s="47" t="str">
        <f>'Master List'!S143</f>
        <v>Princess of Wales Hospital</v>
      </c>
      <c r="Q143" s="47" t="str">
        <f>VLOOKUP(P143, 'CWM &amp; Location'!B:D, 3, FALSE)</f>
        <v>Bridgend</v>
      </c>
      <c r="R143" s="47" t="str">
        <f>IF('Master List'!U143="", 'Master List'!T143, CONCATENATE('Master List'!T143, " / ", 'Master List'!U143))</f>
        <v>Endocrinology and Diabetes Mellitus</v>
      </c>
      <c r="S143" s="47" t="str">
        <f>'Master List'!V143</f>
        <v>Dr Lawrence Cozma</v>
      </c>
      <c r="T143" s="49" t="str">
        <f>IF('Master List'!Y143="", "", 'Master List'!Y143)</f>
        <v/>
      </c>
      <c r="U143" s="49" t="str">
        <f>IF(T143="", "", VLOOKUP(T143, 'CWM &amp; Location'!B:D, 3, FALSE))</f>
        <v/>
      </c>
      <c r="V143" s="49" t="str">
        <f>IF('Master List'!Z143="", "", 'Master List'!Z143)</f>
        <v/>
      </c>
      <c r="W143" s="49" t="str">
        <f>IF('Master List'!AA143="", "", 'Master List'!AA143)</f>
        <v/>
      </c>
    </row>
    <row r="144" spans="1:23" ht="29.25" customHeight="1" x14ac:dyDescent="0.25">
      <c r="A144" s="47" t="str">
        <f>'Master List'!A144</f>
        <v>FP</v>
      </c>
      <c r="B144" s="47" t="str">
        <f>'Master List'!B144</f>
        <v>F2/7A5W/048b</v>
      </c>
      <c r="C144" s="47" t="str">
        <f>'Master List'!C144</f>
        <v>WAL/F2/048b</v>
      </c>
      <c r="D144" s="48">
        <v>1</v>
      </c>
      <c r="E144" s="52" t="str">
        <f t="shared" si="2"/>
        <v>Endocrinology and Diabetes Mellitus, General Practice, Anaesthetics</v>
      </c>
      <c r="F144" s="49" t="str">
        <f>'Master List'!F144</f>
        <v>Cwm Taf Morgannwg Local University Health Board</v>
      </c>
      <c r="G144" s="49" t="str">
        <f>'Master List'!D144</f>
        <v>Dr Lawrence Cozma</v>
      </c>
      <c r="H144" s="47" t="str">
        <f>'Master List'!G144</f>
        <v>Princess of Wales Hospital</v>
      </c>
      <c r="I144" s="47" t="str">
        <f>VLOOKUP(H144, 'CWM &amp; Location'!B:D, 3, FALSE)</f>
        <v>Bridgend</v>
      </c>
      <c r="J144" s="47" t="str">
        <f>IF('Master List'!I144="", 'Master List'!H144, CONCATENATE('Master List'!H144, " / ", 'Master List'!I144))</f>
        <v>Endocrinology and Diabetes Mellitus</v>
      </c>
      <c r="K144" s="47" t="str">
        <f>'Master List'!J144</f>
        <v>Dr Lawrence Cozma</v>
      </c>
      <c r="L144" s="47" t="str">
        <f>'Master List'!M144</f>
        <v>Oak Tree Surgery</v>
      </c>
      <c r="M144" s="47" t="str">
        <f>VLOOKUP(L144, 'CWM &amp; Location'!B:D, 3, FALSE)</f>
        <v>Bridgend</v>
      </c>
      <c r="N144" s="47" t="str">
        <f>IF('Master List'!O144="", 'Master List'!N144, CONCATENATE('Master List'!N144, " / ", 'Master List'!O144))</f>
        <v>General Practice</v>
      </c>
      <c r="O144" s="47" t="str">
        <f>'Master List'!P144</f>
        <v>Dr Jan Kletta</v>
      </c>
      <c r="P144" s="47" t="str">
        <f>'Master List'!S144</f>
        <v>Princess of Wales Hospital</v>
      </c>
      <c r="Q144" s="47" t="str">
        <f>VLOOKUP(P144, 'CWM &amp; Location'!B:D, 3, FALSE)</f>
        <v>Bridgend</v>
      </c>
      <c r="R144" s="47" t="str">
        <f>IF('Master List'!U144="", 'Master List'!T144, CONCATENATE('Master List'!T144, " / ", 'Master List'!U144))</f>
        <v>Anaesthetics</v>
      </c>
      <c r="S144" s="47" t="str">
        <f>'Master List'!V144</f>
        <v>Dr Gareth Roberts</v>
      </c>
      <c r="T144" s="49" t="str">
        <f>IF('Master List'!Y144="", "", 'Master List'!Y144)</f>
        <v/>
      </c>
      <c r="U144" s="49" t="str">
        <f>IF(T144="", "", VLOOKUP(T144, 'CWM &amp; Location'!B:D, 3, FALSE))</f>
        <v/>
      </c>
      <c r="V144" s="49" t="str">
        <f>IF('Master List'!Z144="", "", 'Master List'!Z144)</f>
        <v/>
      </c>
      <c r="W144" s="49" t="str">
        <f>IF('Master List'!AA144="", "", 'Master List'!AA144)</f>
        <v/>
      </c>
    </row>
    <row r="145" spans="1:23" ht="29.25" customHeight="1" x14ac:dyDescent="0.25">
      <c r="A145" s="47" t="str">
        <f>'Master List'!A145</f>
        <v>FP</v>
      </c>
      <c r="B145" s="47" t="str">
        <f>'Master List'!B145</f>
        <v>F2/7A5W/048c</v>
      </c>
      <c r="C145" s="47" t="str">
        <f>'Master List'!C145</f>
        <v>WAL/F2/048c</v>
      </c>
      <c r="D145" s="48">
        <v>1</v>
      </c>
      <c r="E145" s="52" t="str">
        <f t="shared" si="2"/>
        <v>Anaesthetics, Endocrinology and Diabetes Mellitus, General Practice</v>
      </c>
      <c r="F145" s="49" t="str">
        <f>'Master List'!F145</f>
        <v>Cwm Taf Morgannwg Local University Health Board</v>
      </c>
      <c r="G145" s="49" t="str">
        <f>'Master List'!D145</f>
        <v>Dr Gareth Roberts</v>
      </c>
      <c r="H145" s="47" t="str">
        <f>'Master List'!G145</f>
        <v>Princess of Wales Hospital</v>
      </c>
      <c r="I145" s="47" t="str">
        <f>VLOOKUP(H145, 'CWM &amp; Location'!B:D, 3, FALSE)</f>
        <v>Bridgend</v>
      </c>
      <c r="J145" s="47" t="str">
        <f>IF('Master List'!I145="", 'Master List'!H145, CONCATENATE('Master List'!H145, " / ", 'Master List'!I145))</f>
        <v>Anaesthetics</v>
      </c>
      <c r="K145" s="47" t="str">
        <f>'Master List'!J145</f>
        <v>Dr Gareth Roberts</v>
      </c>
      <c r="L145" s="47" t="str">
        <f>'Master List'!M145</f>
        <v>Princess of Wales Hospital</v>
      </c>
      <c r="M145" s="47" t="str">
        <f>VLOOKUP(L145, 'CWM &amp; Location'!B:D, 3, FALSE)</f>
        <v>Bridgend</v>
      </c>
      <c r="N145" s="47" t="str">
        <f>IF('Master List'!O145="", 'Master List'!N145, CONCATENATE('Master List'!N145, " / ", 'Master List'!O145))</f>
        <v>Endocrinology and Diabetes Mellitus</v>
      </c>
      <c r="O145" s="47" t="str">
        <f>'Master List'!P145</f>
        <v>Dr Lawrence Cozma</v>
      </c>
      <c r="P145" s="47" t="str">
        <f>'Master List'!S145</f>
        <v>Oak Tree Surgery</v>
      </c>
      <c r="Q145" s="47" t="str">
        <f>VLOOKUP(P145, 'CWM &amp; Location'!B:D, 3, FALSE)</f>
        <v>Bridgend</v>
      </c>
      <c r="R145" s="47" t="str">
        <f>IF('Master List'!U145="", 'Master List'!T145, CONCATENATE('Master List'!T145, " / ", 'Master List'!U145))</f>
        <v>General Practice</v>
      </c>
      <c r="S145" s="47" t="str">
        <f>'Master List'!V145</f>
        <v>Dr Jan Kletta</v>
      </c>
      <c r="T145" s="49" t="str">
        <f>IF('Master List'!Y145="", "", 'Master List'!Y145)</f>
        <v/>
      </c>
      <c r="U145" s="49" t="str">
        <f>IF(T145="", "", VLOOKUP(T145, 'CWM &amp; Location'!B:D, 3, FALSE))</f>
        <v/>
      </c>
      <c r="V145" s="49" t="str">
        <f>IF('Master List'!Z145="", "", 'Master List'!Z145)</f>
        <v/>
      </c>
      <c r="W145" s="49" t="str">
        <f>IF('Master List'!AA145="", "", 'Master List'!AA145)</f>
        <v/>
      </c>
    </row>
    <row r="146" spans="1:23" ht="29.25" customHeight="1" x14ac:dyDescent="0.25">
      <c r="A146" s="47" t="str">
        <f>'Master List'!A146</f>
        <v>FP</v>
      </c>
      <c r="B146" s="47" t="str">
        <f>'Master List'!B146</f>
        <v>F2/7A5W/049a</v>
      </c>
      <c r="C146" s="47" t="str">
        <f>'Master List'!C146</f>
        <v>WAL/F2/049a</v>
      </c>
      <c r="D146" s="48">
        <v>1</v>
      </c>
      <c r="E146" s="52" t="str">
        <f t="shared" si="2"/>
        <v>Emergency Medicine, General (Internal) Medicine / Respiratory Medicine, Palliative Medicine</v>
      </c>
      <c r="F146" s="49" t="str">
        <f>'Master List'!F146</f>
        <v>Cwm Taf Morgannwg Local University Health Board</v>
      </c>
      <c r="G146" s="49" t="str">
        <f>'Master List'!D146</f>
        <v>Dr Zareena Jedaar</v>
      </c>
      <c r="H146" s="47" t="str">
        <f>'Master List'!G146</f>
        <v>Princess of Wales Hospital</v>
      </c>
      <c r="I146" s="47" t="str">
        <f>VLOOKUP(H146, 'CWM &amp; Location'!B:D, 3, FALSE)</f>
        <v>Bridgend</v>
      </c>
      <c r="J146" s="47" t="str">
        <f>IF('Master List'!I146="", 'Master List'!H146, CONCATENATE('Master List'!H146, " / ", 'Master List'!I146))</f>
        <v>Emergency Medicine</v>
      </c>
      <c r="K146" s="47" t="str">
        <f>'Master List'!J146</f>
        <v>Dr Zareena Jedaar</v>
      </c>
      <c r="L146" s="47" t="str">
        <f>'Master List'!M146</f>
        <v>Princess of Wales Hospital</v>
      </c>
      <c r="M146" s="47" t="str">
        <f>VLOOKUP(L146, 'CWM &amp; Location'!B:D, 3, FALSE)</f>
        <v>Bridgend</v>
      </c>
      <c r="N146" s="47" t="str">
        <f>IF('Master List'!O146="", 'Master List'!N146, CONCATENATE('Master List'!N146, " / ", 'Master List'!O146))</f>
        <v>General (Internal) Medicine / Respiratory Medicine</v>
      </c>
      <c r="O146" s="47" t="str">
        <f>'Master List'!P146</f>
        <v>Dr Jacqueline Woolley</v>
      </c>
      <c r="P146" s="47" t="str">
        <f>'Master List'!S146</f>
        <v>Princess of Wales Hospital</v>
      </c>
      <c r="Q146" s="47" t="str">
        <f>VLOOKUP(P146, 'CWM &amp; Location'!B:D, 3, FALSE)</f>
        <v>Bridgend</v>
      </c>
      <c r="R146" s="47" t="str">
        <f>IF('Master List'!U146="", 'Master List'!T146, CONCATENATE('Master List'!T146, " / ", 'Master List'!U146))</f>
        <v>Palliative Medicine</v>
      </c>
      <c r="S146" s="47" t="str">
        <f>'Master List'!V146</f>
        <v>Dr Clare Turner</v>
      </c>
      <c r="T146" s="49" t="str">
        <f>IF('Master List'!Y146="", "", 'Master List'!Y146)</f>
        <v/>
      </c>
      <c r="U146" s="49" t="str">
        <f>IF(T146="", "", VLOOKUP(T146, 'CWM &amp; Location'!B:D, 3, FALSE))</f>
        <v/>
      </c>
      <c r="V146" s="49" t="str">
        <f>IF('Master List'!Z146="", "", 'Master List'!Z146)</f>
        <v/>
      </c>
      <c r="W146" s="49" t="str">
        <f>IF('Master List'!AA146="", "", 'Master List'!AA146)</f>
        <v/>
      </c>
    </row>
    <row r="147" spans="1:23" ht="29.25" customHeight="1" x14ac:dyDescent="0.25">
      <c r="A147" s="47" t="str">
        <f>'Master List'!A147</f>
        <v>FP</v>
      </c>
      <c r="B147" s="47" t="str">
        <f>'Master List'!B147</f>
        <v>F2/7A5W/049b</v>
      </c>
      <c r="C147" s="47" t="str">
        <f>'Master List'!C147</f>
        <v>WAL/F2/049b</v>
      </c>
      <c r="D147" s="48">
        <v>1</v>
      </c>
      <c r="E147" s="52" t="str">
        <f t="shared" si="2"/>
        <v>Palliative Medicine, Emergency Medicine, General (Internal) Medicine / Respiratory Medicine</v>
      </c>
      <c r="F147" s="49" t="str">
        <f>'Master List'!F147</f>
        <v>Cwm Taf Morgannwg Local University Health Board</v>
      </c>
      <c r="G147" s="49" t="str">
        <f>'Master List'!D147</f>
        <v>Dr Clare Turner</v>
      </c>
      <c r="H147" s="47" t="str">
        <f>'Master List'!G147</f>
        <v>Princess of Wales Hospital</v>
      </c>
      <c r="I147" s="47" t="str">
        <f>VLOOKUP(H147, 'CWM &amp; Location'!B:D, 3, FALSE)</f>
        <v>Bridgend</v>
      </c>
      <c r="J147" s="47" t="str">
        <f>IF('Master List'!I147="", 'Master List'!H147, CONCATENATE('Master List'!H147, " / ", 'Master List'!I147))</f>
        <v>Palliative Medicine</v>
      </c>
      <c r="K147" s="47" t="str">
        <f>'Master List'!J147</f>
        <v>Dr Clare Turner</v>
      </c>
      <c r="L147" s="47" t="str">
        <f>'Master List'!M147</f>
        <v>Princess of Wales Hospital</v>
      </c>
      <c r="M147" s="47" t="str">
        <f>VLOOKUP(L147, 'CWM &amp; Location'!B:D, 3, FALSE)</f>
        <v>Bridgend</v>
      </c>
      <c r="N147" s="47" t="str">
        <f>IF('Master List'!O147="", 'Master List'!N147, CONCATENATE('Master List'!N147, " / ", 'Master List'!O147))</f>
        <v>Emergency Medicine</v>
      </c>
      <c r="O147" s="47" t="str">
        <f>'Master List'!P147</f>
        <v>Dr Zareena Jedaar</v>
      </c>
      <c r="P147" s="47" t="str">
        <f>'Master List'!S147</f>
        <v>Princess of Wales Hospital</v>
      </c>
      <c r="Q147" s="47" t="str">
        <f>VLOOKUP(P147, 'CWM &amp; Location'!B:D, 3, FALSE)</f>
        <v>Bridgend</v>
      </c>
      <c r="R147" s="47" t="str">
        <f>IF('Master List'!U147="", 'Master List'!T147, CONCATENATE('Master List'!T147, " / ", 'Master List'!U147))</f>
        <v>General (Internal) Medicine / Respiratory Medicine</v>
      </c>
      <c r="S147" s="47" t="str">
        <f>'Master List'!V147</f>
        <v>Dr Jacqueline Woolley</v>
      </c>
      <c r="T147" s="49" t="str">
        <f>IF('Master List'!Y147="", "", 'Master List'!Y147)</f>
        <v/>
      </c>
      <c r="U147" s="49" t="str">
        <f>IF(T147="", "", VLOOKUP(T147, 'CWM &amp; Location'!B:D, 3, FALSE))</f>
        <v/>
      </c>
      <c r="V147" s="49" t="str">
        <f>IF('Master List'!Z147="", "", 'Master List'!Z147)</f>
        <v/>
      </c>
      <c r="W147" s="49" t="str">
        <f>IF('Master List'!AA147="", "", 'Master List'!AA147)</f>
        <v/>
      </c>
    </row>
    <row r="148" spans="1:23" ht="29.25" customHeight="1" x14ac:dyDescent="0.25">
      <c r="A148" s="47" t="str">
        <f>'Master List'!A148</f>
        <v>FP</v>
      </c>
      <c r="B148" s="47" t="str">
        <f>'Master List'!B148</f>
        <v>F2/7A5W/049c</v>
      </c>
      <c r="C148" s="47" t="str">
        <f>'Master List'!C148</f>
        <v>WAL/F2/049c</v>
      </c>
      <c r="D148" s="48">
        <v>1</v>
      </c>
      <c r="E148" s="52" t="str">
        <f t="shared" si="2"/>
        <v>General (Internal) Medicine / Respiratory Medicine, Palliative Medicine, Emergency Medicine</v>
      </c>
      <c r="F148" s="49" t="str">
        <f>'Master List'!F148</f>
        <v>Cwm Taf Morgannwg Local University Health Board</v>
      </c>
      <c r="G148" s="49" t="str">
        <f>'Master List'!D148</f>
        <v>Dr Jacqueline Woolley</v>
      </c>
      <c r="H148" s="47" t="str">
        <f>'Master List'!G148</f>
        <v>Princess of Wales Hospital</v>
      </c>
      <c r="I148" s="47" t="str">
        <f>VLOOKUP(H148, 'CWM &amp; Location'!B:D, 3, FALSE)</f>
        <v>Bridgend</v>
      </c>
      <c r="J148" s="47" t="str">
        <f>IF('Master List'!I148="", 'Master List'!H148, CONCATENATE('Master List'!H148, " / ", 'Master List'!I148))</f>
        <v>General (Internal) Medicine / Respiratory Medicine</v>
      </c>
      <c r="K148" s="47" t="str">
        <f>'Master List'!J148</f>
        <v>Dr Jacqueline Woolley</v>
      </c>
      <c r="L148" s="47" t="str">
        <f>'Master List'!M148</f>
        <v>Princess of Wales Hospital</v>
      </c>
      <c r="M148" s="47" t="str">
        <f>VLOOKUP(L148, 'CWM &amp; Location'!B:D, 3, FALSE)</f>
        <v>Bridgend</v>
      </c>
      <c r="N148" s="47" t="str">
        <f>IF('Master List'!O148="", 'Master List'!N148, CONCATENATE('Master List'!N148, " / ", 'Master List'!O148))</f>
        <v>Palliative Medicine</v>
      </c>
      <c r="O148" s="47" t="str">
        <f>'Master List'!P148</f>
        <v>Dr Clare Turner</v>
      </c>
      <c r="P148" s="47" t="str">
        <f>'Master List'!S148</f>
        <v>Princess of Wales Hospital</v>
      </c>
      <c r="Q148" s="47" t="str">
        <f>VLOOKUP(P148, 'CWM &amp; Location'!B:D, 3, FALSE)</f>
        <v>Bridgend</v>
      </c>
      <c r="R148" s="47" t="str">
        <f>IF('Master List'!U148="", 'Master List'!T148, CONCATENATE('Master List'!T148, " / ", 'Master List'!U148))</f>
        <v>Emergency Medicine</v>
      </c>
      <c r="S148" s="47" t="str">
        <f>'Master List'!V148</f>
        <v>Dr Zareena Jedaar</v>
      </c>
      <c r="T148" s="49" t="str">
        <f>IF('Master List'!Y148="", "", 'Master List'!Y148)</f>
        <v/>
      </c>
      <c r="U148" s="49" t="str">
        <f>IF(T148="", "", VLOOKUP(T148, 'CWM &amp; Location'!B:D, 3, FALSE))</f>
        <v/>
      </c>
      <c r="V148" s="49" t="str">
        <f>IF('Master List'!Z148="", "", 'Master List'!Z148)</f>
        <v/>
      </c>
      <c r="W148" s="49" t="str">
        <f>IF('Master List'!AA148="", "", 'Master List'!AA148)</f>
        <v/>
      </c>
    </row>
    <row r="149" spans="1:23" ht="29.25" customHeight="1" x14ac:dyDescent="0.25">
      <c r="A149" s="47" t="str">
        <f>'Master List'!A149</f>
        <v>SFP</v>
      </c>
      <c r="B149" s="47" t="str">
        <f>'Master List'!B149</f>
        <v>F2/7A5W/050a</v>
      </c>
      <c r="C149" s="47" t="str">
        <f>'Master List'!C149</f>
        <v>WAL/F2/050a</v>
      </c>
      <c r="D149" s="48">
        <v>1</v>
      </c>
      <c r="E149" s="52" t="str">
        <f t="shared" si="2"/>
        <v>Obstetrics and Gynaecology, General Practice, Paediatrics, Academic (SFP)</v>
      </c>
      <c r="F149" s="49" t="str">
        <f>'Master List'!F149</f>
        <v>Cwm Taf Morgannwg Local University Health Board</v>
      </c>
      <c r="G149" s="49" t="str">
        <f>'Master List'!D149</f>
        <v>Prof Lavinia Margarit</v>
      </c>
      <c r="H149" s="47" t="str">
        <f>'Master List'!G149</f>
        <v>Princess of Wales Hospital</v>
      </c>
      <c r="I149" s="47" t="str">
        <f>VLOOKUP(H149, 'CWM &amp; Location'!B:D, 3, FALSE)</f>
        <v>Bridgend</v>
      </c>
      <c r="J149" s="47" t="str">
        <f>IF('Master List'!I149="", 'Master List'!H149, CONCATENATE('Master List'!H149, " / ", 'Master List'!I149))</f>
        <v>Obstetrics and Gynaecology</v>
      </c>
      <c r="K149" s="47" t="str">
        <f>'Master List'!J149</f>
        <v>Prof Lavinia Margarit</v>
      </c>
      <c r="L149" s="47" t="str">
        <f>'Master List'!M149</f>
        <v>Site to be confirmed</v>
      </c>
      <c r="M149" s="47" t="str">
        <f>VLOOKUP(L149, 'CWM &amp; Location'!B:D, 3, FALSE)</f>
        <v>Site To Be Confirmed</v>
      </c>
      <c r="N149" s="47" t="str">
        <f>IF('Master List'!O149="", 'Master List'!N149, CONCATENATE('Master List'!N149, " / ", 'Master List'!O149))</f>
        <v>General Practice</v>
      </c>
      <c r="O149" s="47" t="str">
        <f>'Master List'!P149</f>
        <v>Supervisor to be confirmed</v>
      </c>
      <c r="P149" s="47" t="str">
        <f>'Master List'!S149</f>
        <v>Princess of Wales Hospital</v>
      </c>
      <c r="Q149" s="47" t="str">
        <f>VLOOKUP(P149, 'CWM &amp; Location'!B:D, 3, FALSE)</f>
        <v>Bridgend</v>
      </c>
      <c r="R149" s="47" t="str">
        <f>IF('Master List'!U149="", 'Master List'!T149, CONCATENATE('Master List'!T149, " / ", 'Master List'!U149))</f>
        <v>Paediatrics</v>
      </c>
      <c r="S149" s="47" t="str">
        <f>'Master List'!V149</f>
        <v>Dr Torsten Hildebrandt</v>
      </c>
      <c r="T149" s="49" t="str">
        <f>IF('Master List'!Y149="", "", 'Master List'!Y149)</f>
        <v>Site to be confirmed</v>
      </c>
      <c r="U149" s="49" t="str">
        <f>IF(T149="", "", VLOOKUP(T149, 'CWM &amp; Location'!B:D, 3, FALSE))</f>
        <v>Site To Be Confirmed</v>
      </c>
      <c r="V149" s="49" t="str">
        <f>IF('Master List'!Z149="", "", 'Master List'!Z149)</f>
        <v>Academic</v>
      </c>
      <c r="W149" s="49" t="str">
        <f>IF('Master List'!AA149="", "", 'Master List'!AA149)</f>
        <v>Supervisor to be confirmed</v>
      </c>
    </row>
    <row r="150" spans="1:23" ht="29.25" customHeight="1" x14ac:dyDescent="0.25">
      <c r="A150" s="47" t="str">
        <f>'Master List'!A150</f>
        <v>SFP</v>
      </c>
      <c r="B150" s="47" t="str">
        <f>'Master List'!B150</f>
        <v>F2/7A5W/050b</v>
      </c>
      <c r="C150" s="47" t="str">
        <f>'Master List'!C150</f>
        <v>WAL/F2/050b</v>
      </c>
      <c r="D150" s="48">
        <v>1</v>
      </c>
      <c r="E150" s="52" t="str">
        <f t="shared" si="2"/>
        <v>Paediatrics, Obstetrics and Gynaecology, General Practice, Academic (SFP)</v>
      </c>
      <c r="F150" s="49" t="str">
        <f>'Master List'!F150</f>
        <v>Cwm Taf Morgannwg Local University Health Board</v>
      </c>
      <c r="G150" s="49" t="str">
        <f>'Master List'!D150</f>
        <v>Dr Torsten Hildebrandt</v>
      </c>
      <c r="H150" s="47" t="str">
        <f>'Master List'!G150</f>
        <v>Princess of Wales Hospital</v>
      </c>
      <c r="I150" s="47" t="str">
        <f>VLOOKUP(H150, 'CWM &amp; Location'!B:D, 3, FALSE)</f>
        <v>Bridgend</v>
      </c>
      <c r="J150" s="47" t="str">
        <f>IF('Master List'!I150="", 'Master List'!H150, CONCATENATE('Master List'!H150, " / ", 'Master List'!I150))</f>
        <v>Paediatrics</v>
      </c>
      <c r="K150" s="47" t="str">
        <f>'Master List'!J150</f>
        <v>Dr Torsten Hildebrandt</v>
      </c>
      <c r="L150" s="47" t="str">
        <f>'Master List'!M150</f>
        <v>Princess of Wales Hospital</v>
      </c>
      <c r="M150" s="47" t="str">
        <f>VLOOKUP(L150, 'CWM &amp; Location'!B:D, 3, FALSE)</f>
        <v>Bridgend</v>
      </c>
      <c r="N150" s="47" t="str">
        <f>IF('Master List'!O150="", 'Master List'!N150, CONCATENATE('Master List'!N150, " / ", 'Master List'!O150))</f>
        <v>Obstetrics and Gynaecology</v>
      </c>
      <c r="O150" s="47" t="str">
        <f>'Master List'!P150</f>
        <v>Prof Lavinia Margarit</v>
      </c>
      <c r="P150" s="47" t="str">
        <f>'Master List'!S150</f>
        <v>Site to be confirmed</v>
      </c>
      <c r="Q150" s="47" t="str">
        <f>VLOOKUP(P150, 'CWM &amp; Location'!B:D, 3, FALSE)</f>
        <v>Site To Be Confirmed</v>
      </c>
      <c r="R150" s="47" t="str">
        <f>IF('Master List'!U150="", 'Master List'!T150, CONCATENATE('Master List'!T150, " / ", 'Master List'!U150))</f>
        <v>General Practice</v>
      </c>
      <c r="S150" s="47" t="str">
        <f>'Master List'!V150</f>
        <v>Supervisor to be confirmed</v>
      </c>
      <c r="T150" s="49" t="str">
        <f>IF('Master List'!Y150="", "", 'Master List'!Y150)</f>
        <v>Site to be confirmed</v>
      </c>
      <c r="U150" s="49" t="str">
        <f>IF(T150="", "", VLOOKUP(T150, 'CWM &amp; Location'!B:D, 3, FALSE))</f>
        <v>Site To Be Confirmed</v>
      </c>
      <c r="V150" s="49" t="str">
        <f>IF('Master List'!Z150="", "", 'Master List'!Z150)</f>
        <v>Academic</v>
      </c>
      <c r="W150" s="49" t="str">
        <f>IF('Master List'!AA150="", "", 'Master List'!AA150)</f>
        <v>Supervisor to be confirmed</v>
      </c>
    </row>
    <row r="151" spans="1:23" ht="29.25" customHeight="1" x14ac:dyDescent="0.25">
      <c r="A151" s="47" t="str">
        <f>'Master List'!A151</f>
        <v>SFP</v>
      </c>
      <c r="B151" s="47" t="str">
        <f>'Master List'!B151</f>
        <v>F2/7A5W/050c</v>
      </c>
      <c r="C151" s="47" t="str">
        <f>'Master List'!C151</f>
        <v>WAL/F2/050c</v>
      </c>
      <c r="D151" s="48">
        <v>1</v>
      </c>
      <c r="E151" s="52" t="str">
        <f t="shared" si="2"/>
        <v>General Practice, Paediatrics, Obstetrics and Gynaecology, Academic (SFP)</v>
      </c>
      <c r="F151" s="49" t="str">
        <f>'Master List'!F151</f>
        <v>Trust to be confirmed</v>
      </c>
      <c r="G151" s="49" t="str">
        <f>'Master List'!D151</f>
        <v>Supervisor to be confirmed</v>
      </c>
      <c r="H151" s="47" t="str">
        <f>'Master List'!G151</f>
        <v>Site to be confirmed</v>
      </c>
      <c r="I151" s="47" t="str">
        <f>VLOOKUP(H151, 'CWM &amp; Location'!B:D, 3, FALSE)</f>
        <v>Site To Be Confirmed</v>
      </c>
      <c r="J151" s="47" t="str">
        <f>IF('Master List'!I151="", 'Master List'!H151, CONCATENATE('Master List'!H151, " / ", 'Master List'!I151))</f>
        <v>General Practice</v>
      </c>
      <c r="K151" s="47" t="str">
        <f>'Master List'!J151</f>
        <v>Supervisor to be confirmed</v>
      </c>
      <c r="L151" s="47" t="str">
        <f>'Master List'!M151</f>
        <v>Princess of Wales Hospital</v>
      </c>
      <c r="M151" s="47" t="str">
        <f>VLOOKUP(L151, 'CWM &amp; Location'!B:D, 3, FALSE)</f>
        <v>Bridgend</v>
      </c>
      <c r="N151" s="47" t="str">
        <f>IF('Master List'!O151="", 'Master List'!N151, CONCATENATE('Master List'!N151, " / ", 'Master List'!O151))</f>
        <v>Paediatrics</v>
      </c>
      <c r="O151" s="47" t="str">
        <f>'Master List'!P151</f>
        <v>Dr Torsten Hildebrandt</v>
      </c>
      <c r="P151" s="47" t="str">
        <f>'Master List'!S151</f>
        <v>Princess of Wales Hospital</v>
      </c>
      <c r="Q151" s="47" t="str">
        <f>VLOOKUP(P151, 'CWM &amp; Location'!B:D, 3, FALSE)</f>
        <v>Bridgend</v>
      </c>
      <c r="R151" s="47" t="str">
        <f>IF('Master List'!U151="", 'Master List'!T151, CONCATENATE('Master List'!T151, " / ", 'Master List'!U151))</f>
        <v>Obstetrics and Gynaecology</v>
      </c>
      <c r="S151" s="47" t="str">
        <f>'Master List'!V151</f>
        <v>Prof Lavinia Margarit</v>
      </c>
      <c r="T151" s="49" t="str">
        <f>IF('Master List'!Y151="", "", 'Master List'!Y151)</f>
        <v>Site to be confirmed</v>
      </c>
      <c r="U151" s="49" t="str">
        <f>IF(T151="", "", VLOOKUP(T151, 'CWM &amp; Location'!B:D, 3, FALSE))</f>
        <v>Site To Be Confirmed</v>
      </c>
      <c r="V151" s="49" t="str">
        <f>IF('Master List'!Z151="", "", 'Master List'!Z151)</f>
        <v>Academic</v>
      </c>
      <c r="W151" s="49" t="str">
        <f>IF('Master List'!AA151="", "", 'Master List'!AA151)</f>
        <v>Supervisor to be confirmed</v>
      </c>
    </row>
    <row r="152" spans="1:23" ht="29.25" customHeight="1" x14ac:dyDescent="0.25">
      <c r="A152" s="47" t="str">
        <f>'Master List'!A152</f>
        <v>FP</v>
      </c>
      <c r="B152" s="47" t="str">
        <f>'Master List'!B152</f>
        <v>F2/7A5W/051a</v>
      </c>
      <c r="C152" s="47" t="str">
        <f>'Master List'!C152</f>
        <v>WAL/F2/051a</v>
      </c>
      <c r="D152" s="48">
        <v>1</v>
      </c>
      <c r="E152" s="52" t="str">
        <f t="shared" si="2"/>
        <v>Emergency Medicine, Old Age Psychiatry, Cardiology</v>
      </c>
      <c r="F152" s="49" t="str">
        <f>'Master List'!F152</f>
        <v>Cwm Taf Morgannwg Local University Health Board</v>
      </c>
      <c r="G152" s="49" t="str">
        <f>'Master List'!D152</f>
        <v>Dr Zareena Jedaar</v>
      </c>
      <c r="H152" s="47" t="str">
        <f>'Master List'!G152</f>
        <v>Princess of Wales Hospital</v>
      </c>
      <c r="I152" s="47" t="str">
        <f>VLOOKUP(H152, 'CWM &amp; Location'!B:D, 3, FALSE)</f>
        <v>Bridgend</v>
      </c>
      <c r="J152" s="47" t="str">
        <f>IF('Master List'!I152="", 'Master List'!H152, CONCATENATE('Master List'!H152, " / ", 'Master List'!I152))</f>
        <v>Emergency Medicine</v>
      </c>
      <c r="K152" s="47" t="str">
        <f>'Master List'!J152</f>
        <v>Dr Zareena Jedaar</v>
      </c>
      <c r="L152" s="47" t="str">
        <f>'Master List'!M152</f>
        <v>Princess of Wales Hospital</v>
      </c>
      <c r="M152" s="47" t="str">
        <f>VLOOKUP(L152, 'CWM &amp; Location'!B:D, 3, FALSE)</f>
        <v>Bridgend</v>
      </c>
      <c r="N152" s="47" t="str">
        <f>IF('Master List'!O152="", 'Master List'!N152, CONCATENATE('Master List'!N152, " / ", 'Master List'!O152))</f>
        <v>Old Age Psychiatry</v>
      </c>
      <c r="O152" s="47" t="str">
        <f>'Master List'!P152</f>
        <v>Dr Pravir Prasad</v>
      </c>
      <c r="P152" s="47" t="str">
        <f>'Master List'!S152</f>
        <v>Princess of Wales Hospital</v>
      </c>
      <c r="Q152" s="47" t="str">
        <f>VLOOKUP(P152, 'CWM &amp; Location'!B:D, 3, FALSE)</f>
        <v>Bridgend</v>
      </c>
      <c r="R152" s="47" t="str">
        <f>IF('Master List'!U152="", 'Master List'!T152, CONCATENATE('Master List'!T152, " / ", 'Master List'!U152))</f>
        <v>Cardiology</v>
      </c>
      <c r="S152" s="47" t="str">
        <f>'Master List'!V152</f>
        <v>Dr Aaron Wong</v>
      </c>
      <c r="T152" s="49" t="str">
        <f>IF('Master List'!Y152="", "", 'Master List'!Y152)</f>
        <v/>
      </c>
      <c r="U152" s="49" t="str">
        <f>IF(T152="", "", VLOOKUP(T152, 'CWM &amp; Location'!B:D, 3, FALSE))</f>
        <v/>
      </c>
      <c r="V152" s="49" t="str">
        <f>IF('Master List'!Z152="", "", 'Master List'!Z152)</f>
        <v/>
      </c>
      <c r="W152" s="49" t="str">
        <f>IF('Master List'!AA152="", "", 'Master List'!AA152)</f>
        <v/>
      </c>
    </row>
    <row r="153" spans="1:23" ht="29.25" customHeight="1" x14ac:dyDescent="0.25">
      <c r="A153" s="47" t="str">
        <f>'Master List'!A153</f>
        <v>FP</v>
      </c>
      <c r="B153" s="47" t="str">
        <f>'Master List'!B153</f>
        <v>F2/7A5W/051b</v>
      </c>
      <c r="C153" s="47" t="str">
        <f>'Master List'!C153</f>
        <v>WAL/F2/051b</v>
      </c>
      <c r="D153" s="48">
        <v>1</v>
      </c>
      <c r="E153" s="52" t="str">
        <f t="shared" si="2"/>
        <v>Cardiology, Emergency Medicine, Old Age Psychiatry</v>
      </c>
      <c r="F153" s="49" t="str">
        <f>'Master List'!F153</f>
        <v>Cwm Taf Morgannwg Local University Health Board</v>
      </c>
      <c r="G153" s="49" t="str">
        <f>'Master List'!D153</f>
        <v>Dr Aaron Wong</v>
      </c>
      <c r="H153" s="47" t="str">
        <f>'Master List'!G153</f>
        <v>Princess of Wales Hospital</v>
      </c>
      <c r="I153" s="47" t="str">
        <f>VLOOKUP(H153, 'CWM &amp; Location'!B:D, 3, FALSE)</f>
        <v>Bridgend</v>
      </c>
      <c r="J153" s="47" t="str">
        <f>IF('Master List'!I153="", 'Master List'!H153, CONCATENATE('Master List'!H153, " / ", 'Master List'!I153))</f>
        <v>Cardiology</v>
      </c>
      <c r="K153" s="47" t="str">
        <f>'Master List'!J153</f>
        <v>Dr Aaron Wong</v>
      </c>
      <c r="L153" s="47" t="str">
        <f>'Master List'!M153</f>
        <v>Princess of Wales Hospital</v>
      </c>
      <c r="M153" s="47" t="str">
        <f>VLOOKUP(L153, 'CWM &amp; Location'!B:D, 3, FALSE)</f>
        <v>Bridgend</v>
      </c>
      <c r="N153" s="47" t="str">
        <f>IF('Master List'!O153="", 'Master List'!N153, CONCATENATE('Master List'!N153, " / ", 'Master List'!O153))</f>
        <v>Emergency Medicine</v>
      </c>
      <c r="O153" s="47" t="str">
        <f>'Master List'!P153</f>
        <v>Dr Zareena Jedaar</v>
      </c>
      <c r="P153" s="47" t="str">
        <f>'Master List'!S153</f>
        <v>Princess of Wales Hospital</v>
      </c>
      <c r="Q153" s="47" t="str">
        <f>VLOOKUP(P153, 'CWM &amp; Location'!B:D, 3, FALSE)</f>
        <v>Bridgend</v>
      </c>
      <c r="R153" s="47" t="str">
        <f>IF('Master List'!U153="", 'Master List'!T153, CONCATENATE('Master List'!T153, " / ", 'Master List'!U153))</f>
        <v>Old Age Psychiatry</v>
      </c>
      <c r="S153" s="47" t="str">
        <f>'Master List'!V153</f>
        <v>Dr Pravir Prasad</v>
      </c>
      <c r="T153" s="49" t="str">
        <f>IF('Master List'!Y153="", "", 'Master List'!Y153)</f>
        <v/>
      </c>
      <c r="U153" s="49" t="str">
        <f>IF(T153="", "", VLOOKUP(T153, 'CWM &amp; Location'!B:D, 3, FALSE))</f>
        <v/>
      </c>
      <c r="V153" s="49" t="str">
        <f>IF('Master List'!Z153="", "", 'Master List'!Z153)</f>
        <v/>
      </c>
      <c r="W153" s="49" t="str">
        <f>IF('Master List'!AA153="", "", 'Master List'!AA153)</f>
        <v/>
      </c>
    </row>
    <row r="154" spans="1:23" ht="29.25" customHeight="1" x14ac:dyDescent="0.25">
      <c r="A154" s="47" t="str">
        <f>'Master List'!A154</f>
        <v>FP</v>
      </c>
      <c r="B154" s="47" t="str">
        <f>'Master List'!B154</f>
        <v>F2/7A5W/051c</v>
      </c>
      <c r="C154" s="47" t="str">
        <f>'Master List'!C154</f>
        <v>WAL/F2/051c</v>
      </c>
      <c r="D154" s="48">
        <v>1</v>
      </c>
      <c r="E154" s="52" t="str">
        <f t="shared" si="2"/>
        <v>Old Age Psychiatry, Cardiology, Emergency Medicine</v>
      </c>
      <c r="F154" s="49" t="str">
        <f>'Master List'!F154</f>
        <v>Cwm Taf Morgannwg Local University Health Board</v>
      </c>
      <c r="G154" s="49" t="str">
        <f>'Master List'!D154</f>
        <v>Dr Pravir Prasad</v>
      </c>
      <c r="H154" s="47" t="str">
        <f>'Master List'!G154</f>
        <v>Princess of Wales Hospital</v>
      </c>
      <c r="I154" s="47" t="str">
        <f>VLOOKUP(H154, 'CWM &amp; Location'!B:D, 3, FALSE)</f>
        <v>Bridgend</v>
      </c>
      <c r="J154" s="47" t="str">
        <f>IF('Master List'!I154="", 'Master List'!H154, CONCATENATE('Master List'!H154, " / ", 'Master List'!I154))</f>
        <v>Old Age Psychiatry</v>
      </c>
      <c r="K154" s="47" t="str">
        <f>'Master List'!J154</f>
        <v>Dr Pravir Prasad</v>
      </c>
      <c r="L154" s="47" t="str">
        <f>'Master List'!M154</f>
        <v>Princess of Wales Hospital</v>
      </c>
      <c r="M154" s="47" t="str">
        <f>VLOOKUP(L154, 'CWM &amp; Location'!B:D, 3, FALSE)</f>
        <v>Bridgend</v>
      </c>
      <c r="N154" s="47" t="str">
        <f>IF('Master List'!O154="", 'Master List'!N154, CONCATENATE('Master List'!N154, " / ", 'Master List'!O154))</f>
        <v>Cardiology</v>
      </c>
      <c r="O154" s="47" t="str">
        <f>'Master List'!P154</f>
        <v>Dr Aaron Wong</v>
      </c>
      <c r="P154" s="47" t="str">
        <f>'Master List'!S154</f>
        <v>Princess of Wales Hospital</v>
      </c>
      <c r="Q154" s="47" t="str">
        <f>VLOOKUP(P154, 'CWM &amp; Location'!B:D, 3, FALSE)</f>
        <v>Bridgend</v>
      </c>
      <c r="R154" s="47" t="str">
        <f>IF('Master List'!U154="", 'Master List'!T154, CONCATENATE('Master List'!T154, " / ", 'Master List'!U154))</f>
        <v>Emergency Medicine</v>
      </c>
      <c r="S154" s="47" t="str">
        <f>'Master List'!V154</f>
        <v>Dr Zareena Jedaar</v>
      </c>
      <c r="T154" s="49" t="str">
        <f>IF('Master List'!Y154="", "", 'Master List'!Y154)</f>
        <v/>
      </c>
      <c r="U154" s="49" t="str">
        <f>IF(T154="", "", VLOOKUP(T154, 'CWM &amp; Location'!B:D, 3, FALSE))</f>
        <v/>
      </c>
      <c r="V154" s="49" t="str">
        <f>IF('Master List'!Z154="", "", 'Master List'!Z154)</f>
        <v/>
      </c>
      <c r="W154" s="49" t="str">
        <f>IF('Master List'!AA154="", "", 'Master List'!AA154)</f>
        <v/>
      </c>
    </row>
    <row r="155" spans="1:23" ht="29.25" customHeight="1" x14ac:dyDescent="0.25">
      <c r="A155" s="47" t="str">
        <f>'Master List'!A155</f>
        <v>FP</v>
      </c>
      <c r="B155" s="47" t="str">
        <f>'Master List'!B155</f>
        <v>F2/7A5N/052a</v>
      </c>
      <c r="C155" s="47" t="str">
        <f>'Master List'!C155</f>
        <v>WAL/F2/052a</v>
      </c>
      <c r="D155" s="48">
        <v>1</v>
      </c>
      <c r="E155" s="52" t="str">
        <f t="shared" si="2"/>
        <v>General (Internal) Medicine / Respiratory Medicine, Emergency Medicine, Paediatrics</v>
      </c>
      <c r="F155" s="49" t="str">
        <f>'Master List'!F155</f>
        <v>Cwm Taf Morgannwg Local University Health Board</v>
      </c>
      <c r="G155" s="49" t="str">
        <f>'Master List'!D155</f>
        <v>Dr Shehnoor Tarique</v>
      </c>
      <c r="H155" s="47" t="str">
        <f>'Master List'!G155</f>
        <v>Prince Charles Hospital</v>
      </c>
      <c r="I155" s="47" t="str">
        <f>VLOOKUP(H155, 'CWM &amp; Location'!B:D, 3, FALSE)</f>
        <v>Merthyr Tydfil</v>
      </c>
      <c r="J155" s="47" t="str">
        <f>IF('Master List'!I155="", 'Master List'!H155, CONCATENATE('Master List'!H155, " / ", 'Master List'!I155))</f>
        <v>General (Internal) Medicine / Respiratory Medicine</v>
      </c>
      <c r="K155" s="47" t="str">
        <f>'Master List'!J155</f>
        <v>Dr Shehnoor Tarique</v>
      </c>
      <c r="L155" s="47" t="str">
        <f>'Master List'!M155</f>
        <v>Prince Charles Hospital</v>
      </c>
      <c r="M155" s="47" t="str">
        <f>VLOOKUP(L155, 'CWM &amp; Location'!B:D, 3, FALSE)</f>
        <v>Merthyr Tydfil</v>
      </c>
      <c r="N155" s="47" t="str">
        <f>IF('Master List'!O155="", 'Master List'!N155, CONCATENATE('Master List'!N155, " / ", 'Master List'!O155))</f>
        <v>Emergency Medicine</v>
      </c>
      <c r="O155" s="47" t="str">
        <f>'Master List'!P155</f>
        <v>Dr Mateusz Szmidt</v>
      </c>
      <c r="P155" s="47" t="str">
        <f>'Master List'!S155</f>
        <v>Prince Charles Hospital / Royal Glamorgan Hospital</v>
      </c>
      <c r="Q155" s="47" t="str">
        <f>VLOOKUP(P155, 'CWM &amp; Location'!B:D, 3, FALSE)</f>
        <v>Merthyr Tydfil / Llantrisant</v>
      </c>
      <c r="R155" s="47" t="str">
        <f>IF('Master List'!U155="", 'Master List'!T155, CONCATENATE('Master List'!T155, " / ", 'Master List'!U155))</f>
        <v>Paediatrics</v>
      </c>
      <c r="S155" s="47" t="str">
        <f>'Master List'!V155</f>
        <v>Dr Omotakin Omolokun</v>
      </c>
      <c r="T155" s="49" t="str">
        <f>IF('Master List'!Y155="", "", 'Master List'!Y155)</f>
        <v/>
      </c>
      <c r="U155" s="49" t="str">
        <f>IF(T155="", "", VLOOKUP(T155, 'CWM &amp; Location'!B:D, 3, FALSE))</f>
        <v/>
      </c>
      <c r="V155" s="49" t="str">
        <f>IF('Master List'!Z155="", "", 'Master List'!Z155)</f>
        <v/>
      </c>
      <c r="W155" s="49" t="str">
        <f>IF('Master List'!AA155="", "", 'Master List'!AA155)</f>
        <v/>
      </c>
    </row>
    <row r="156" spans="1:23" ht="29.25" customHeight="1" x14ac:dyDescent="0.25">
      <c r="A156" s="47" t="str">
        <f>'Master List'!A156</f>
        <v>FP</v>
      </c>
      <c r="B156" s="47" t="str">
        <f>'Master List'!B156</f>
        <v>F2/7A5N/052b</v>
      </c>
      <c r="C156" s="47" t="str">
        <f>'Master List'!C156</f>
        <v>WAL/F2/052b</v>
      </c>
      <c r="D156" s="48">
        <v>1</v>
      </c>
      <c r="E156" s="52" t="str">
        <f t="shared" si="2"/>
        <v>Paediatrics, General (Internal) Medicine / Respiratory Medicine, Emergency Medicine</v>
      </c>
      <c r="F156" s="49" t="str">
        <f>'Master List'!F156</f>
        <v>Cwm Taf Morgannwg Local University Health Board</v>
      </c>
      <c r="G156" s="49" t="str">
        <f>'Master List'!D156</f>
        <v>Dr Omotakin Omolokun</v>
      </c>
      <c r="H156" s="47" t="str">
        <f>'Master List'!G156</f>
        <v>Prince Charles Hospital / Royal Glamorgan Hospital</v>
      </c>
      <c r="I156" s="47" t="str">
        <f>VLOOKUP(H156, 'CWM &amp; Location'!B:D, 3, FALSE)</f>
        <v>Merthyr Tydfil / Llantrisant</v>
      </c>
      <c r="J156" s="47" t="str">
        <f>IF('Master List'!I156="", 'Master List'!H156, CONCATENATE('Master List'!H156, " / ", 'Master List'!I156))</f>
        <v>Paediatrics</v>
      </c>
      <c r="K156" s="47" t="str">
        <f>'Master List'!J156</f>
        <v>Dr Omotakin Omolokun</v>
      </c>
      <c r="L156" s="47" t="str">
        <f>'Master List'!M156</f>
        <v>Prince Charles Hospital</v>
      </c>
      <c r="M156" s="47" t="str">
        <f>VLOOKUP(L156, 'CWM &amp; Location'!B:D, 3, FALSE)</f>
        <v>Merthyr Tydfil</v>
      </c>
      <c r="N156" s="47" t="str">
        <f>IF('Master List'!O156="", 'Master List'!N156, CONCATENATE('Master List'!N156, " / ", 'Master List'!O156))</f>
        <v>General (Internal) Medicine / Respiratory Medicine</v>
      </c>
      <c r="O156" s="47" t="str">
        <f>'Master List'!P156</f>
        <v>Dr Shehnoor Tarique</v>
      </c>
      <c r="P156" s="47" t="str">
        <f>'Master List'!S156</f>
        <v>Prince Charles Hospital</v>
      </c>
      <c r="Q156" s="47" t="str">
        <f>VLOOKUP(P156, 'CWM &amp; Location'!B:D, 3, FALSE)</f>
        <v>Merthyr Tydfil</v>
      </c>
      <c r="R156" s="47" t="str">
        <f>IF('Master List'!U156="", 'Master List'!T156, CONCATENATE('Master List'!T156, " / ", 'Master List'!U156))</f>
        <v>Emergency Medicine</v>
      </c>
      <c r="S156" s="47" t="str">
        <f>'Master List'!V156</f>
        <v>Dr Mateusz Szmidt</v>
      </c>
      <c r="T156" s="49" t="str">
        <f>IF('Master List'!Y156="", "", 'Master List'!Y156)</f>
        <v/>
      </c>
      <c r="U156" s="49" t="str">
        <f>IF(T156="", "", VLOOKUP(T156, 'CWM &amp; Location'!B:D, 3, FALSE))</f>
        <v/>
      </c>
      <c r="V156" s="49" t="str">
        <f>IF('Master List'!Z156="", "", 'Master List'!Z156)</f>
        <v/>
      </c>
      <c r="W156" s="49" t="str">
        <f>IF('Master List'!AA156="", "", 'Master List'!AA156)</f>
        <v/>
      </c>
    </row>
    <row r="157" spans="1:23" ht="29.25" customHeight="1" x14ac:dyDescent="0.25">
      <c r="A157" s="47" t="str">
        <f>'Master List'!A157</f>
        <v>FP</v>
      </c>
      <c r="B157" s="47" t="str">
        <f>'Master List'!B157</f>
        <v>F2/7A5N/052c</v>
      </c>
      <c r="C157" s="47" t="str">
        <f>'Master List'!C157</f>
        <v>WAL/F2/052c</v>
      </c>
      <c r="D157" s="48">
        <v>1</v>
      </c>
      <c r="E157" s="52" t="str">
        <f t="shared" si="2"/>
        <v>Emergency Medicine, Paediatrics, General (Internal) Medicine / Respiratory Medicine</v>
      </c>
      <c r="F157" s="49" t="str">
        <f>'Master List'!F157</f>
        <v>Cwm Taf Morgannwg Local University Health Board</v>
      </c>
      <c r="G157" s="49" t="str">
        <f>'Master List'!D157</f>
        <v>Dr Mateusz Szmidt</v>
      </c>
      <c r="H157" s="47" t="str">
        <f>'Master List'!G157</f>
        <v>Prince Charles Hospital</v>
      </c>
      <c r="I157" s="47" t="str">
        <f>VLOOKUP(H157, 'CWM &amp; Location'!B:D, 3, FALSE)</f>
        <v>Merthyr Tydfil</v>
      </c>
      <c r="J157" s="47" t="str">
        <f>IF('Master List'!I157="", 'Master List'!H157, CONCATENATE('Master List'!H157, " / ", 'Master List'!I157))</f>
        <v>Emergency Medicine</v>
      </c>
      <c r="K157" s="47" t="str">
        <f>'Master List'!J157</f>
        <v>Dr Mateusz Szmidt</v>
      </c>
      <c r="L157" s="47" t="str">
        <f>'Master List'!M157</f>
        <v>Prince Charles Hospital / Royal Glamorgan Hospital</v>
      </c>
      <c r="M157" s="47" t="str">
        <f>VLOOKUP(L157, 'CWM &amp; Location'!B:D, 3, FALSE)</f>
        <v>Merthyr Tydfil / Llantrisant</v>
      </c>
      <c r="N157" s="47" t="str">
        <f>IF('Master List'!O157="", 'Master List'!N157, CONCATENATE('Master List'!N157, " / ", 'Master List'!O157))</f>
        <v>Paediatrics</v>
      </c>
      <c r="O157" s="47" t="str">
        <f>'Master List'!P157</f>
        <v>Dr Omotakin Omolokun</v>
      </c>
      <c r="P157" s="47" t="str">
        <f>'Master List'!S157</f>
        <v>Prince Charles Hospital</v>
      </c>
      <c r="Q157" s="47" t="str">
        <f>VLOOKUP(P157, 'CWM &amp; Location'!B:D, 3, FALSE)</f>
        <v>Merthyr Tydfil</v>
      </c>
      <c r="R157" s="47" t="str">
        <f>IF('Master List'!U157="", 'Master List'!T157, CONCATENATE('Master List'!T157, " / ", 'Master List'!U157))</f>
        <v>General (Internal) Medicine / Respiratory Medicine</v>
      </c>
      <c r="S157" s="47" t="str">
        <f>'Master List'!V157</f>
        <v>Dr Shehnoor Tarique</v>
      </c>
      <c r="T157" s="49" t="str">
        <f>IF('Master List'!Y157="", "", 'Master List'!Y157)</f>
        <v/>
      </c>
      <c r="U157" s="49" t="str">
        <f>IF(T157="", "", VLOOKUP(T157, 'CWM &amp; Location'!B:D, 3, FALSE))</f>
        <v/>
      </c>
      <c r="V157" s="49" t="str">
        <f>IF('Master List'!Z157="", "", 'Master List'!Z157)</f>
        <v/>
      </c>
      <c r="W157" s="49" t="str">
        <f>IF('Master List'!AA157="", "", 'Master List'!AA157)</f>
        <v/>
      </c>
    </row>
    <row r="158" spans="1:23" ht="29.25" customHeight="1" x14ac:dyDescent="0.25">
      <c r="A158" s="47" t="str">
        <f>'Master List'!A158</f>
        <v>NP</v>
      </c>
      <c r="B158" s="47" t="str">
        <f>'Master List'!B158</f>
        <v>F2/7A5N/053a</v>
      </c>
      <c r="C158" s="47" t="str">
        <f>'Master List'!C158</f>
        <v>WAL/F2/053a</v>
      </c>
      <c r="D158" s="48">
        <v>1</v>
      </c>
      <c r="E158" s="52" t="str">
        <f t="shared" si="2"/>
        <v>General (Internal) Medicine / Geriatric Medicine &amp; Clinical Pharmacology and Therapeautics, General Practice, General Surgery / Upper Gastro-intestinal Surgery, Near Peer Teaching (NP)</v>
      </c>
      <c r="F158" s="49" t="str">
        <f>'Master List'!F158</f>
        <v>Cwm Taf Morgannwg Local University Health Board</v>
      </c>
      <c r="G158" s="49" t="str">
        <f>'Master List'!D158</f>
        <v>Dr Louise Margaret Katy Walters</v>
      </c>
      <c r="H158" s="47" t="str">
        <f>'Master List'!G158</f>
        <v>Prince Charles Hospital</v>
      </c>
      <c r="I158" s="47" t="str">
        <f>VLOOKUP(H158, 'CWM &amp; Location'!B:D, 3, FALSE)</f>
        <v>Merthyr Tydfil</v>
      </c>
      <c r="J158" s="47" t="str">
        <f>IF('Master List'!I158="", 'Master List'!H158, CONCATENATE('Master List'!H158, " / ", 'Master List'!I158))</f>
        <v>General (Internal) Medicine / Geriatric Medicine &amp; Clinical Pharmacology and Therapeautics</v>
      </c>
      <c r="K158" s="47" t="str">
        <f>'Master List'!J158</f>
        <v>Dr Louise Margaret Katy Walters</v>
      </c>
      <c r="L158" s="47" t="str">
        <f>'Master List'!M158</f>
        <v>Morlais Medical Centre</v>
      </c>
      <c r="M158" s="47" t="str">
        <f>VLOOKUP(L158, 'CWM &amp; Location'!B:D, 3, FALSE)</f>
        <v>Dowlais</v>
      </c>
      <c r="N158" s="47" t="str">
        <f>IF('Master List'!O158="", 'Master List'!N158, CONCATENATE('Master List'!N158, " / ", 'Master List'!O158))</f>
        <v>General Practice</v>
      </c>
      <c r="O158" s="47" t="str">
        <f>'Master List'!P158</f>
        <v>Dr John Powell</v>
      </c>
      <c r="P158" s="47" t="str">
        <f>'Master List'!S158</f>
        <v>Prince Charles Hospital</v>
      </c>
      <c r="Q158" s="47" t="str">
        <f>VLOOKUP(P158, 'CWM &amp; Location'!B:D, 3, FALSE)</f>
        <v>Merthyr Tydfil</v>
      </c>
      <c r="R158" s="47" t="str">
        <f>IF('Master List'!U158="", 'Master List'!T158, CONCATENATE('Master List'!T158, " / ", 'Master List'!U158))</f>
        <v>General Surgery / Upper Gastro-intestinal Surgery</v>
      </c>
      <c r="S158" s="47" t="str">
        <f>'Master List'!V158</f>
        <v>Mr Xavier Escofet</v>
      </c>
      <c r="T158" s="49" t="str">
        <f>IF('Master List'!Y158="", "", 'Master List'!Y158)</f>
        <v>Morlais Medical Centre</v>
      </c>
      <c r="U158" s="49" t="str">
        <f>IF(T158="", "", VLOOKUP(T158, 'CWM &amp; Location'!B:D, 3, FALSE))</f>
        <v>Dowlais</v>
      </c>
      <c r="V158" s="49" t="str">
        <f>IF('Master List'!Z158="", "", 'Master List'!Z158)</f>
        <v>Near Peer Teaching</v>
      </c>
      <c r="W158" s="49" t="str">
        <f>IF('Master List'!AA158="", "", 'Master List'!AA158)</f>
        <v>Supervisor to be confirmed</v>
      </c>
    </row>
    <row r="159" spans="1:23" ht="29.25" customHeight="1" x14ac:dyDescent="0.25">
      <c r="A159" s="47" t="str">
        <f>'Master List'!A159</f>
        <v>NP</v>
      </c>
      <c r="B159" s="47" t="str">
        <f>'Master List'!B159</f>
        <v>F2/7A5N/053b</v>
      </c>
      <c r="C159" s="47" t="str">
        <f>'Master List'!C159</f>
        <v>WAL/F2/053b</v>
      </c>
      <c r="D159" s="48">
        <v>1</v>
      </c>
      <c r="E159" s="52" t="str">
        <f t="shared" si="2"/>
        <v>General Surgery / Upper Gastro-intestinal Surgery, General (Internal) Medicine / Geriatric Medicine &amp; Clinical Pharmacology and Therapeautics, General Practice, Near Peer Teaching (NP)</v>
      </c>
      <c r="F159" s="49" t="str">
        <f>'Master List'!F159</f>
        <v>Cwm Taf Morgannwg Local University Health Board</v>
      </c>
      <c r="G159" s="49" t="str">
        <f>'Master List'!D159</f>
        <v>Mr Xavier Escofet</v>
      </c>
      <c r="H159" s="47" t="str">
        <f>'Master List'!G159</f>
        <v>Prince Charles Hospital</v>
      </c>
      <c r="I159" s="47" t="str">
        <f>VLOOKUP(H159, 'CWM &amp; Location'!B:D, 3, FALSE)</f>
        <v>Merthyr Tydfil</v>
      </c>
      <c r="J159" s="47" t="str">
        <f>IF('Master List'!I159="", 'Master List'!H159, CONCATENATE('Master List'!H159, " / ", 'Master List'!I159))</f>
        <v>General Surgery / Upper Gastro-intestinal Surgery</v>
      </c>
      <c r="K159" s="47" t="str">
        <f>'Master List'!J159</f>
        <v>Mr Xavier Escofet</v>
      </c>
      <c r="L159" s="47" t="str">
        <f>'Master List'!M159</f>
        <v>Prince Charles Hospital</v>
      </c>
      <c r="M159" s="47" t="str">
        <f>VLOOKUP(L159, 'CWM &amp; Location'!B:D, 3, FALSE)</f>
        <v>Merthyr Tydfil</v>
      </c>
      <c r="N159" s="47" t="str">
        <f>IF('Master List'!O159="", 'Master List'!N159, CONCATENATE('Master List'!N159, " / ", 'Master List'!O159))</f>
        <v>General (Internal) Medicine / Geriatric Medicine &amp; Clinical Pharmacology and Therapeautics</v>
      </c>
      <c r="O159" s="47" t="str">
        <f>'Master List'!P159</f>
        <v>Dr Louise Margaret Katy Walters</v>
      </c>
      <c r="P159" s="47" t="str">
        <f>'Master List'!S159</f>
        <v>Morlais Medical Centre</v>
      </c>
      <c r="Q159" s="47" t="str">
        <f>VLOOKUP(P159, 'CWM &amp; Location'!B:D, 3, FALSE)</f>
        <v>Dowlais</v>
      </c>
      <c r="R159" s="47" t="str">
        <f>IF('Master List'!U159="", 'Master List'!T159, CONCATENATE('Master List'!T159, " / ", 'Master List'!U159))</f>
        <v>General Practice</v>
      </c>
      <c r="S159" s="47" t="str">
        <f>'Master List'!V159</f>
        <v>Dr John Powell</v>
      </c>
      <c r="T159" s="49" t="str">
        <f>IF('Master List'!Y159="", "", 'Master List'!Y159)</f>
        <v>Morlais Medical Centre</v>
      </c>
      <c r="U159" s="49" t="str">
        <f>IF(T159="", "", VLOOKUP(T159, 'CWM &amp; Location'!B:D, 3, FALSE))</f>
        <v>Dowlais</v>
      </c>
      <c r="V159" s="49" t="str">
        <f>IF('Master List'!Z159="", "", 'Master List'!Z159)</f>
        <v>Near Peer Teaching</v>
      </c>
      <c r="W159" s="49" t="str">
        <f>IF('Master List'!AA159="", "", 'Master List'!AA159)</f>
        <v>Supervisor to be confirmed</v>
      </c>
    </row>
    <row r="160" spans="1:23" ht="29.25" customHeight="1" x14ac:dyDescent="0.25">
      <c r="A160" s="47" t="str">
        <f>'Master List'!A160</f>
        <v>NP</v>
      </c>
      <c r="B160" s="47" t="str">
        <f>'Master List'!B160</f>
        <v>F2/7A5N/053c</v>
      </c>
      <c r="C160" s="47" t="str">
        <f>'Master List'!C160</f>
        <v>WAL/F2/053c</v>
      </c>
      <c r="D160" s="48">
        <v>1</v>
      </c>
      <c r="E160" s="52" t="str">
        <f t="shared" si="2"/>
        <v>General Practice, General Surgery / Upper Gastro-intestinal Surgery, General (Internal) Medicine / Geriatric Medicine &amp; Clinical Pharmacology and Therapeautics, Near Peer Teaching (NP)</v>
      </c>
      <c r="F160" s="49" t="str">
        <f>'Master List'!F160</f>
        <v>Cwm Taf Morgannwg Local University Health Board</v>
      </c>
      <c r="G160" s="49" t="str">
        <f>'Master List'!D160</f>
        <v>Dr John Powell</v>
      </c>
      <c r="H160" s="47" t="str">
        <f>'Master List'!G160</f>
        <v>Morlais Medical Centre</v>
      </c>
      <c r="I160" s="47" t="str">
        <f>VLOOKUP(H160, 'CWM &amp; Location'!B:D, 3, FALSE)</f>
        <v>Dowlais</v>
      </c>
      <c r="J160" s="47" t="str">
        <f>IF('Master List'!I160="", 'Master List'!H160, CONCATENATE('Master List'!H160, " / ", 'Master List'!I160))</f>
        <v>General Practice</v>
      </c>
      <c r="K160" s="47" t="str">
        <f>'Master List'!J160</f>
        <v>Dr John Powell</v>
      </c>
      <c r="L160" s="47" t="str">
        <f>'Master List'!M160</f>
        <v>Prince Charles Hospital</v>
      </c>
      <c r="M160" s="47" t="str">
        <f>VLOOKUP(L160, 'CWM &amp; Location'!B:D, 3, FALSE)</f>
        <v>Merthyr Tydfil</v>
      </c>
      <c r="N160" s="47" t="str">
        <f>IF('Master List'!O160="", 'Master List'!N160, CONCATENATE('Master List'!N160, " / ", 'Master List'!O160))</f>
        <v>General Surgery / Upper Gastro-intestinal Surgery</v>
      </c>
      <c r="O160" s="47" t="str">
        <f>'Master List'!P160</f>
        <v>Mr Xavier Escofet</v>
      </c>
      <c r="P160" s="47" t="str">
        <f>'Master List'!S160</f>
        <v>Prince Charles Hospital</v>
      </c>
      <c r="Q160" s="47" t="str">
        <f>VLOOKUP(P160, 'CWM &amp; Location'!B:D, 3, FALSE)</f>
        <v>Merthyr Tydfil</v>
      </c>
      <c r="R160" s="47" t="str">
        <f>IF('Master List'!U160="", 'Master List'!T160, CONCATENATE('Master List'!T160, " / ", 'Master List'!U160))</f>
        <v>General (Internal) Medicine / Geriatric Medicine &amp; Clinical Pharmacology and Therapeautics</v>
      </c>
      <c r="S160" s="47" t="str">
        <f>'Master List'!V160</f>
        <v>Dr Louise Margaret Katy Walters</v>
      </c>
      <c r="T160" s="49" t="str">
        <f>IF('Master List'!Y160="", "", 'Master List'!Y160)</f>
        <v>Morlais Medical Centre</v>
      </c>
      <c r="U160" s="49" t="str">
        <f>IF(T160="", "", VLOOKUP(T160, 'CWM &amp; Location'!B:D, 3, FALSE))</f>
        <v>Dowlais</v>
      </c>
      <c r="V160" s="49" t="str">
        <f>IF('Master List'!Z160="", "", 'Master List'!Z160)</f>
        <v>Near Peer Teaching</v>
      </c>
      <c r="W160" s="49" t="str">
        <f>IF('Master List'!AA160="", "", 'Master List'!AA160)</f>
        <v>Supervisor to be confirmed</v>
      </c>
    </row>
    <row r="161" spans="1:23" ht="29.25" customHeight="1" x14ac:dyDescent="0.25">
      <c r="A161" s="47" t="str">
        <f>'Master List'!A161</f>
        <v>FP</v>
      </c>
      <c r="B161" s="47" t="str">
        <f>'Master List'!B161</f>
        <v>F2/7A5N/054a</v>
      </c>
      <c r="C161" s="47" t="str">
        <f>'Master List'!C161</f>
        <v>WAL/F2/054a</v>
      </c>
      <c r="D161" s="48">
        <v>1</v>
      </c>
      <c r="E161" s="52" t="str">
        <f t="shared" si="2"/>
        <v>Trauma and Orthopaedic Surgery, General Surgery / Colorectal Surgery, Emergency Medicine</v>
      </c>
      <c r="F161" s="49" t="str">
        <f>'Master List'!F161</f>
        <v>Cwm Taf Morgannwg Local University Health Board</v>
      </c>
      <c r="G161" s="49" t="str">
        <f>'Master List'!D161</f>
        <v>Miss Miriam Day</v>
      </c>
      <c r="H161" s="47" t="str">
        <f>'Master List'!G161</f>
        <v>Prince Charles Hospital</v>
      </c>
      <c r="I161" s="47" t="str">
        <f>VLOOKUP(H161, 'CWM &amp; Location'!B:D, 3, FALSE)</f>
        <v>Merthyr Tydfil</v>
      </c>
      <c r="J161" s="47" t="str">
        <f>IF('Master List'!I161="", 'Master List'!H161, CONCATENATE('Master List'!H161, " / ", 'Master List'!I161))</f>
        <v>Trauma and Orthopaedic Surgery</v>
      </c>
      <c r="K161" s="47" t="str">
        <f>'Master List'!J161</f>
        <v>Miss Miriam Day</v>
      </c>
      <c r="L161" s="47" t="str">
        <f>'Master List'!M161</f>
        <v>Prince Charles Hospital</v>
      </c>
      <c r="M161" s="47" t="str">
        <f>VLOOKUP(L161, 'CWM &amp; Location'!B:D, 3, FALSE)</f>
        <v>Merthyr Tydfil</v>
      </c>
      <c r="N161" s="47" t="str">
        <f>IF('Master List'!O161="", 'Master List'!N161, CONCATENATE('Master List'!N161, " / ", 'Master List'!O161))</f>
        <v>General Surgery / Colorectal Surgery</v>
      </c>
      <c r="O161" s="47" t="str">
        <f>'Master List'!P161</f>
        <v>Mr Anton Joseph</v>
      </c>
      <c r="P161" s="47" t="str">
        <f>'Master List'!S161</f>
        <v>Prince Charles Hospital</v>
      </c>
      <c r="Q161" s="47" t="str">
        <f>VLOOKUP(P161, 'CWM &amp; Location'!B:D, 3, FALSE)</f>
        <v>Merthyr Tydfil</v>
      </c>
      <c r="R161" s="47" t="str">
        <f>IF('Master List'!U161="", 'Master List'!T161, CONCATENATE('Master List'!T161, " / ", 'Master List'!U161))</f>
        <v>Emergency Medicine</v>
      </c>
      <c r="S161" s="47" t="str">
        <f>'Master List'!V161</f>
        <v>Dr Ali Hafiz</v>
      </c>
      <c r="T161" s="49" t="str">
        <f>IF('Master List'!Y161="", "", 'Master List'!Y161)</f>
        <v/>
      </c>
      <c r="U161" s="49" t="str">
        <f>IF(T161="", "", VLOOKUP(T161, 'CWM &amp; Location'!B:D, 3, FALSE))</f>
        <v/>
      </c>
      <c r="V161" s="49" t="str">
        <f>IF('Master List'!Z161="", "", 'Master List'!Z161)</f>
        <v/>
      </c>
      <c r="W161" s="49" t="str">
        <f>IF('Master List'!AA161="", "", 'Master List'!AA161)</f>
        <v/>
      </c>
    </row>
    <row r="162" spans="1:23" ht="29.25" customHeight="1" x14ac:dyDescent="0.25">
      <c r="A162" s="47" t="str">
        <f>'Master List'!A162</f>
        <v>FP</v>
      </c>
      <c r="B162" s="47" t="str">
        <f>'Master List'!B162</f>
        <v>F2/7A5N/054b</v>
      </c>
      <c r="C162" s="47" t="str">
        <f>'Master List'!C162</f>
        <v>WAL/F2/054b</v>
      </c>
      <c r="D162" s="48">
        <v>1</v>
      </c>
      <c r="E162" s="52" t="str">
        <f t="shared" si="2"/>
        <v>Emergency Medicine, Trauma and Orthopaedic Surgery, General Surgery / Colorectal Surgery</v>
      </c>
      <c r="F162" s="49" t="str">
        <f>'Master List'!F162</f>
        <v>Cwm Taf Morgannwg Local University Health Board</v>
      </c>
      <c r="G162" s="49" t="str">
        <f>'Master List'!D162</f>
        <v>Dr Ali Hafiz</v>
      </c>
      <c r="H162" s="47" t="str">
        <f>'Master List'!G162</f>
        <v>Prince Charles Hospital</v>
      </c>
      <c r="I162" s="47" t="str">
        <f>VLOOKUP(H162, 'CWM &amp; Location'!B:D, 3, FALSE)</f>
        <v>Merthyr Tydfil</v>
      </c>
      <c r="J162" s="47" t="str">
        <f>IF('Master List'!I162="", 'Master List'!H162, CONCATENATE('Master List'!H162, " / ", 'Master List'!I162))</f>
        <v>Emergency Medicine</v>
      </c>
      <c r="K162" s="47" t="str">
        <f>'Master List'!J162</f>
        <v>Dr Ali Hafiz</v>
      </c>
      <c r="L162" s="47" t="str">
        <f>'Master List'!M162</f>
        <v>Prince Charles Hospital</v>
      </c>
      <c r="M162" s="47" t="str">
        <f>VLOOKUP(L162, 'CWM &amp; Location'!B:D, 3, FALSE)</f>
        <v>Merthyr Tydfil</v>
      </c>
      <c r="N162" s="47" t="str">
        <f>IF('Master List'!O162="", 'Master List'!N162, CONCATENATE('Master List'!N162, " / ", 'Master List'!O162))</f>
        <v>Trauma and Orthopaedic Surgery</v>
      </c>
      <c r="O162" s="47" t="str">
        <f>'Master List'!P162</f>
        <v>Miss Miriam Day</v>
      </c>
      <c r="P162" s="47" t="str">
        <f>'Master List'!S162</f>
        <v>Prince Charles Hospital</v>
      </c>
      <c r="Q162" s="47" t="str">
        <f>VLOOKUP(P162, 'CWM &amp; Location'!B:D, 3, FALSE)</f>
        <v>Merthyr Tydfil</v>
      </c>
      <c r="R162" s="47" t="str">
        <f>IF('Master List'!U162="", 'Master List'!T162, CONCATENATE('Master List'!T162, " / ", 'Master List'!U162))</f>
        <v>General Surgery / Colorectal Surgery</v>
      </c>
      <c r="S162" s="47" t="str">
        <f>'Master List'!V162</f>
        <v>Mr Anton Joseph</v>
      </c>
      <c r="T162" s="49" t="str">
        <f>IF('Master List'!Y162="", "", 'Master List'!Y162)</f>
        <v/>
      </c>
      <c r="U162" s="49" t="str">
        <f>IF(T162="", "", VLOOKUP(T162, 'CWM &amp; Location'!B:D, 3, FALSE))</f>
        <v/>
      </c>
      <c r="V162" s="49" t="str">
        <f>IF('Master List'!Z162="", "", 'Master List'!Z162)</f>
        <v/>
      </c>
      <c r="W162" s="49" t="str">
        <f>IF('Master List'!AA162="", "", 'Master List'!AA162)</f>
        <v/>
      </c>
    </row>
    <row r="163" spans="1:23" ht="29.25" customHeight="1" x14ac:dyDescent="0.25">
      <c r="A163" s="47" t="str">
        <f>'Master List'!A163</f>
        <v>FP</v>
      </c>
      <c r="B163" s="47" t="str">
        <f>'Master List'!B163</f>
        <v>F2/7A5N/054c</v>
      </c>
      <c r="C163" s="47" t="str">
        <f>'Master List'!C163</f>
        <v>WAL/F2/054c</v>
      </c>
      <c r="D163" s="48">
        <v>1</v>
      </c>
      <c r="E163" s="52" t="str">
        <f t="shared" si="2"/>
        <v>General Surgery / Colorectal Surgery, Emergency Medicine, Trauma and Orthopaedic Surgery</v>
      </c>
      <c r="F163" s="49" t="str">
        <f>'Master List'!F163</f>
        <v>Cwm Taf Morgannwg Local University Health Board</v>
      </c>
      <c r="G163" s="49" t="str">
        <f>'Master List'!D163</f>
        <v>Mr Anton Joseph</v>
      </c>
      <c r="H163" s="47" t="str">
        <f>'Master List'!G163</f>
        <v>Prince Charles Hospital</v>
      </c>
      <c r="I163" s="47" t="str">
        <f>VLOOKUP(H163, 'CWM &amp; Location'!B:D, 3, FALSE)</f>
        <v>Merthyr Tydfil</v>
      </c>
      <c r="J163" s="47" t="str">
        <f>IF('Master List'!I163="", 'Master List'!H163, CONCATENATE('Master List'!H163, " / ", 'Master List'!I163))</f>
        <v>General Surgery / Colorectal Surgery</v>
      </c>
      <c r="K163" s="47" t="str">
        <f>'Master List'!J163</f>
        <v>Mr Anton Joseph</v>
      </c>
      <c r="L163" s="47" t="str">
        <f>'Master List'!M163</f>
        <v>Prince Charles Hospital</v>
      </c>
      <c r="M163" s="47" t="str">
        <f>VLOOKUP(L163, 'CWM &amp; Location'!B:D, 3, FALSE)</f>
        <v>Merthyr Tydfil</v>
      </c>
      <c r="N163" s="47" t="str">
        <f>IF('Master List'!O163="", 'Master List'!N163, CONCATENATE('Master List'!N163, " / ", 'Master List'!O163))</f>
        <v>Emergency Medicine</v>
      </c>
      <c r="O163" s="47" t="str">
        <f>'Master List'!P163</f>
        <v>Dr Ali Hafiz</v>
      </c>
      <c r="P163" s="47" t="str">
        <f>'Master List'!S163</f>
        <v>Prince Charles Hospital</v>
      </c>
      <c r="Q163" s="47" t="str">
        <f>VLOOKUP(P163, 'CWM &amp; Location'!B:D, 3, FALSE)</f>
        <v>Merthyr Tydfil</v>
      </c>
      <c r="R163" s="47" t="str">
        <f>IF('Master List'!U163="", 'Master List'!T163, CONCATENATE('Master List'!T163, " / ", 'Master List'!U163))</f>
        <v>Trauma and Orthopaedic Surgery</v>
      </c>
      <c r="S163" s="47" t="str">
        <f>'Master List'!V163</f>
        <v>Miss Miriam Day</v>
      </c>
      <c r="T163" s="49" t="str">
        <f>IF('Master List'!Y163="", "", 'Master List'!Y163)</f>
        <v/>
      </c>
      <c r="U163" s="49" t="str">
        <f>IF(T163="", "", VLOOKUP(T163, 'CWM &amp; Location'!B:D, 3, FALSE))</f>
        <v/>
      </c>
      <c r="V163" s="49" t="str">
        <f>IF('Master List'!Z163="", "", 'Master List'!Z163)</f>
        <v/>
      </c>
      <c r="W163" s="49" t="str">
        <f>IF('Master List'!AA163="", "", 'Master List'!AA163)</f>
        <v/>
      </c>
    </row>
    <row r="164" spans="1:23" ht="29.25" customHeight="1" x14ac:dyDescent="0.25">
      <c r="A164" s="47" t="str">
        <f>'Master List'!A164</f>
        <v>FP</v>
      </c>
      <c r="B164" s="47" t="str">
        <f>'Master List'!B164</f>
        <v>F2/7A5N-7A5S/055a</v>
      </c>
      <c r="C164" s="47" t="str">
        <f>'Master List'!C164</f>
        <v>WAL/F2/055a</v>
      </c>
      <c r="D164" s="48">
        <v>1</v>
      </c>
      <c r="E164" s="52" t="str">
        <f t="shared" si="2"/>
        <v>Paediatrics, Acute Internal Medicine, Obstetrics and Gynaecology</v>
      </c>
      <c r="F164" s="49" t="str">
        <f>'Master List'!F164</f>
        <v>Cwm Taf Morgannwg Local University Health Board</v>
      </c>
      <c r="G164" s="49" t="str">
        <f>'Master List'!D164</f>
        <v>Dr Bethan Rachel Thomas</v>
      </c>
      <c r="H164" s="47" t="str">
        <f>'Master List'!G164</f>
        <v>Prince Charles Hospital / Royal Glamorgan Hospital</v>
      </c>
      <c r="I164" s="47" t="str">
        <f>VLOOKUP(H164, 'CWM &amp; Location'!B:D, 3, FALSE)</f>
        <v>Merthyr Tydfil / Llantrisant</v>
      </c>
      <c r="J164" s="47" t="str">
        <f>IF('Master List'!I164="", 'Master List'!H164, CONCATENATE('Master List'!H164, " / ", 'Master List'!I164))</f>
        <v>Paediatrics</v>
      </c>
      <c r="K164" s="47" t="str">
        <f>'Master List'!J164</f>
        <v>Dr Bethan Rachel Thomas</v>
      </c>
      <c r="L164" s="47" t="str">
        <f>'Master List'!M164</f>
        <v>Prince Charles Hospital</v>
      </c>
      <c r="M164" s="47" t="str">
        <f>VLOOKUP(L164, 'CWM &amp; Location'!B:D, 3, FALSE)</f>
        <v>Merthyr Tydfil</v>
      </c>
      <c r="N164" s="47" t="str">
        <f>IF('Master List'!O164="", 'Master List'!N164, CONCATENATE('Master List'!N164, " / ", 'Master List'!O164))</f>
        <v>Acute Internal Medicine</v>
      </c>
      <c r="O164" s="47" t="str">
        <f>'Master List'!P164</f>
        <v>Dr Mohamed Hassan</v>
      </c>
      <c r="P164" s="47" t="str">
        <f>'Master List'!S164</f>
        <v>Prince Charles Hospital / Royal Glamorgan Hospital</v>
      </c>
      <c r="Q164" s="47" t="str">
        <f>VLOOKUP(P164, 'CWM &amp; Location'!B:D, 3, FALSE)</f>
        <v>Merthyr Tydfil / Llantrisant</v>
      </c>
      <c r="R164" s="47" t="str">
        <f>IF('Master List'!U164="", 'Master List'!T164, CONCATENATE('Master List'!T164, " / ", 'Master List'!U164))</f>
        <v>Obstetrics and Gynaecology</v>
      </c>
      <c r="S164" s="47" t="str">
        <f>'Master List'!V164</f>
        <v>Mr Mohamed Elnasharty</v>
      </c>
      <c r="T164" s="49" t="str">
        <f>IF('Master List'!Y164="", "", 'Master List'!Y164)</f>
        <v/>
      </c>
      <c r="U164" s="49" t="str">
        <f>IF(T164="", "", VLOOKUP(T164, 'CWM &amp; Location'!B:D, 3, FALSE))</f>
        <v/>
      </c>
      <c r="V164" s="49" t="str">
        <f>IF('Master List'!Z164="", "", 'Master List'!Z164)</f>
        <v/>
      </c>
      <c r="W164" s="49" t="str">
        <f>IF('Master List'!AA164="", "", 'Master List'!AA164)</f>
        <v/>
      </c>
    </row>
    <row r="165" spans="1:23" ht="29.25" customHeight="1" x14ac:dyDescent="0.25">
      <c r="A165" s="47" t="str">
        <f>'Master List'!A165</f>
        <v>FP</v>
      </c>
      <c r="B165" s="47" t="str">
        <f>'Master List'!B165</f>
        <v>F2/7A5N-7A5S/055b</v>
      </c>
      <c r="C165" s="47" t="str">
        <f>'Master List'!C165</f>
        <v>WAL/F2/055b</v>
      </c>
      <c r="D165" s="48">
        <v>1</v>
      </c>
      <c r="E165" s="52" t="str">
        <f t="shared" si="2"/>
        <v>Obstetrics and Gynaecology, Paediatrics, Acute Internal Medicine</v>
      </c>
      <c r="F165" s="49" t="str">
        <f>'Master List'!F165</f>
        <v>Cwm Taf Morgannwg Local University Health Board</v>
      </c>
      <c r="G165" s="49" t="str">
        <f>'Master List'!D165</f>
        <v>Mr Mohamed Elnasharty</v>
      </c>
      <c r="H165" s="47" t="str">
        <f>'Master List'!G165</f>
        <v>Prince Charles Hospital / Royal Glamorgan Hospital</v>
      </c>
      <c r="I165" s="47" t="str">
        <f>VLOOKUP(H165, 'CWM &amp; Location'!B:D, 3, FALSE)</f>
        <v>Merthyr Tydfil / Llantrisant</v>
      </c>
      <c r="J165" s="47" t="str">
        <f>IF('Master List'!I165="", 'Master List'!H165, CONCATENATE('Master List'!H165, " / ", 'Master List'!I165))</f>
        <v>Obstetrics and Gynaecology</v>
      </c>
      <c r="K165" s="47" t="str">
        <f>'Master List'!J165</f>
        <v>Mr Mohamed Elnasharty</v>
      </c>
      <c r="L165" s="47" t="str">
        <f>'Master List'!M165</f>
        <v>Prince Charles Hospital / Royal Glamorgan Hospital</v>
      </c>
      <c r="M165" s="47" t="str">
        <f>VLOOKUP(L165, 'CWM &amp; Location'!B:D, 3, FALSE)</f>
        <v>Merthyr Tydfil / Llantrisant</v>
      </c>
      <c r="N165" s="47" t="str">
        <f>IF('Master List'!O165="", 'Master List'!N165, CONCATENATE('Master List'!N165, " / ", 'Master List'!O165))</f>
        <v>Paediatrics</v>
      </c>
      <c r="O165" s="47" t="str">
        <f>'Master List'!P165</f>
        <v>Dr Bethan Rachel Thomas</v>
      </c>
      <c r="P165" s="47" t="str">
        <f>'Master List'!S165</f>
        <v>Prince Charles Hospital</v>
      </c>
      <c r="Q165" s="47" t="str">
        <f>VLOOKUP(P165, 'CWM &amp; Location'!B:D, 3, FALSE)</f>
        <v>Merthyr Tydfil</v>
      </c>
      <c r="R165" s="47" t="str">
        <f>IF('Master List'!U165="", 'Master List'!T165, CONCATENATE('Master List'!T165, " / ", 'Master List'!U165))</f>
        <v>Acute Internal Medicine</v>
      </c>
      <c r="S165" s="47" t="str">
        <f>'Master List'!V165</f>
        <v>Dr Mohamed Hassan</v>
      </c>
      <c r="T165" s="49" t="str">
        <f>IF('Master List'!Y165="", "", 'Master List'!Y165)</f>
        <v/>
      </c>
      <c r="U165" s="49" t="str">
        <f>IF(T165="", "", VLOOKUP(T165, 'CWM &amp; Location'!B:D, 3, FALSE))</f>
        <v/>
      </c>
      <c r="V165" s="49" t="str">
        <f>IF('Master List'!Z165="", "", 'Master List'!Z165)</f>
        <v/>
      </c>
      <c r="W165" s="49" t="str">
        <f>IF('Master List'!AA165="", "", 'Master List'!AA165)</f>
        <v/>
      </c>
    </row>
    <row r="166" spans="1:23" ht="29.25" customHeight="1" x14ac:dyDescent="0.25">
      <c r="A166" s="47" t="str">
        <f>'Master List'!A166</f>
        <v>FP</v>
      </c>
      <c r="B166" s="47" t="str">
        <f>'Master List'!B166</f>
        <v>F2/7A5N-7A5S/055c</v>
      </c>
      <c r="C166" s="47" t="str">
        <f>'Master List'!C166</f>
        <v>WAL/F2/055c</v>
      </c>
      <c r="D166" s="48">
        <v>1</v>
      </c>
      <c r="E166" s="52" t="str">
        <f t="shared" si="2"/>
        <v>Acute Internal Medicine, Obstetrics and Gynaecology, Paediatrics</v>
      </c>
      <c r="F166" s="49" t="str">
        <f>'Master List'!F166</f>
        <v>Cwm Taf Morgannwg Local University Health Board</v>
      </c>
      <c r="G166" s="49" t="str">
        <f>'Master List'!D166</f>
        <v>Dr Mohamed Hassan</v>
      </c>
      <c r="H166" s="47" t="str">
        <f>'Master List'!G166</f>
        <v>Prince Charles Hospital</v>
      </c>
      <c r="I166" s="47" t="str">
        <f>VLOOKUP(H166, 'CWM &amp; Location'!B:D, 3, FALSE)</f>
        <v>Merthyr Tydfil</v>
      </c>
      <c r="J166" s="47" t="str">
        <f>IF('Master List'!I166="", 'Master List'!H166, CONCATENATE('Master List'!H166, " / ", 'Master List'!I166))</f>
        <v>Acute Internal Medicine</v>
      </c>
      <c r="K166" s="47" t="str">
        <f>'Master List'!J166</f>
        <v>Dr Mohamed Hassan</v>
      </c>
      <c r="L166" s="47" t="str">
        <f>'Master List'!M166</f>
        <v>Prince Charles Hospital / Royal Glamorgan Hospital</v>
      </c>
      <c r="M166" s="47" t="str">
        <f>VLOOKUP(L166, 'CWM &amp; Location'!B:D, 3, FALSE)</f>
        <v>Merthyr Tydfil / Llantrisant</v>
      </c>
      <c r="N166" s="47" t="str">
        <f>IF('Master List'!O166="", 'Master List'!N166, CONCATENATE('Master List'!N166, " / ", 'Master List'!O166))</f>
        <v>Obstetrics and Gynaecology</v>
      </c>
      <c r="O166" s="47" t="str">
        <f>'Master List'!P166</f>
        <v>Mr Mohamed Elnasharty</v>
      </c>
      <c r="P166" s="47" t="str">
        <f>'Master List'!S166</f>
        <v>Prince Charles Hospital / Royal Glamorgan Hospital</v>
      </c>
      <c r="Q166" s="47" t="str">
        <f>VLOOKUP(P166, 'CWM &amp; Location'!B:D, 3, FALSE)</f>
        <v>Merthyr Tydfil / Llantrisant</v>
      </c>
      <c r="R166" s="47" t="str">
        <f>IF('Master List'!U166="", 'Master List'!T166, CONCATENATE('Master List'!T166, " / ", 'Master List'!U166))</f>
        <v>Paediatrics</v>
      </c>
      <c r="S166" s="47" t="str">
        <f>'Master List'!V166</f>
        <v>Dr Bethan Rachel Thomas</v>
      </c>
      <c r="T166" s="49" t="str">
        <f>IF('Master List'!Y166="", "", 'Master List'!Y166)</f>
        <v/>
      </c>
      <c r="U166" s="49" t="str">
        <f>IF(T166="", "", VLOOKUP(T166, 'CWM &amp; Location'!B:D, 3, FALSE))</f>
        <v/>
      </c>
      <c r="V166" s="49" t="str">
        <f>IF('Master List'!Z166="", "", 'Master List'!Z166)</f>
        <v/>
      </c>
      <c r="W166" s="49" t="str">
        <f>IF('Master List'!AA166="", "", 'Master List'!AA166)</f>
        <v/>
      </c>
    </row>
    <row r="167" spans="1:23" ht="29.25" customHeight="1" x14ac:dyDescent="0.25">
      <c r="A167" s="47" t="str">
        <f>'Master List'!A167</f>
        <v>FP</v>
      </c>
      <c r="B167" s="47" t="str">
        <f>'Master List'!B167</f>
        <v>F2/7A5N/056a</v>
      </c>
      <c r="C167" s="47" t="str">
        <f>'Master List'!C167</f>
        <v>WAL/F2/056a</v>
      </c>
      <c r="D167" s="48">
        <v>1</v>
      </c>
      <c r="E167" s="52" t="str">
        <f t="shared" si="2"/>
        <v>Emergency Medicine, Paediatrics, Trauma and Orthopaedic Surgery</v>
      </c>
      <c r="F167" s="49" t="str">
        <f>'Master List'!F167</f>
        <v>Cwm Taf Morgannwg Local University Health Board</v>
      </c>
      <c r="G167" s="49" t="str">
        <f>'Master List'!D167</f>
        <v>Dr Ella Harrison-Hansley</v>
      </c>
      <c r="H167" s="47" t="str">
        <f>'Master List'!G167</f>
        <v>Prince Charles Hospital</v>
      </c>
      <c r="I167" s="47" t="str">
        <f>VLOOKUP(H167, 'CWM &amp; Location'!B:D, 3, FALSE)</f>
        <v>Merthyr Tydfil</v>
      </c>
      <c r="J167" s="47" t="str">
        <f>IF('Master List'!I167="", 'Master List'!H167, CONCATENATE('Master List'!H167, " / ", 'Master List'!I167))</f>
        <v>Emergency Medicine</v>
      </c>
      <c r="K167" s="47" t="str">
        <f>'Master List'!J167</f>
        <v>Dr Ella Harrison-Hansley</v>
      </c>
      <c r="L167" s="47" t="str">
        <f>'Master List'!M167</f>
        <v>Prince Charles Hospital / Royal Glamorgan Hospital</v>
      </c>
      <c r="M167" s="47" t="str">
        <f>VLOOKUP(L167, 'CWM &amp; Location'!B:D, 3, FALSE)</f>
        <v>Merthyr Tydfil / Llantrisant</v>
      </c>
      <c r="N167" s="47" t="str">
        <f>IF('Master List'!O167="", 'Master List'!N167, CONCATENATE('Master List'!N167, " / ", 'Master List'!O167))</f>
        <v>Paediatrics</v>
      </c>
      <c r="O167" s="47" t="str">
        <f>'Master List'!P167</f>
        <v>Dr Omotakin Omolokun</v>
      </c>
      <c r="P167" s="47" t="str">
        <f>'Master List'!S167</f>
        <v>Prince Charles Hospital</v>
      </c>
      <c r="Q167" s="47" t="str">
        <f>VLOOKUP(P167, 'CWM &amp; Location'!B:D, 3, FALSE)</f>
        <v>Merthyr Tydfil</v>
      </c>
      <c r="R167" s="47" t="str">
        <f>IF('Master List'!U167="", 'Master List'!T167, CONCATENATE('Master List'!T167, " / ", 'Master List'!U167))</f>
        <v>Trauma and Orthopaedic Surgery</v>
      </c>
      <c r="S167" s="47" t="str">
        <f>'Master List'!V167</f>
        <v>Mr Kyriakos Karras</v>
      </c>
      <c r="T167" s="49" t="str">
        <f>IF('Master List'!Y167="", "", 'Master List'!Y167)</f>
        <v/>
      </c>
      <c r="U167" s="49" t="str">
        <f>IF(T167="", "", VLOOKUP(T167, 'CWM &amp; Location'!B:D, 3, FALSE))</f>
        <v/>
      </c>
      <c r="V167" s="49" t="str">
        <f>IF('Master List'!Z167="", "", 'Master List'!Z167)</f>
        <v/>
      </c>
      <c r="W167" s="49" t="str">
        <f>IF('Master List'!AA167="", "", 'Master List'!AA167)</f>
        <v/>
      </c>
    </row>
    <row r="168" spans="1:23" ht="29.25" customHeight="1" x14ac:dyDescent="0.25">
      <c r="A168" s="47" t="str">
        <f>'Master List'!A168</f>
        <v>FP</v>
      </c>
      <c r="B168" s="47" t="str">
        <f>'Master List'!B168</f>
        <v>F2/7A5N/056b</v>
      </c>
      <c r="C168" s="47" t="str">
        <f>'Master List'!C168</f>
        <v>WAL/F2/056b</v>
      </c>
      <c r="D168" s="48">
        <v>1</v>
      </c>
      <c r="E168" s="52" t="str">
        <f t="shared" si="2"/>
        <v>Trauma and Orthopaedic Surgery, Emergency Medicine, Paediatrics</v>
      </c>
      <c r="F168" s="49" t="str">
        <f>'Master List'!F168</f>
        <v>Cwm Taf Morgannwg Local University Health Board</v>
      </c>
      <c r="G168" s="49" t="str">
        <f>'Master List'!D168</f>
        <v>Mr Kyriakos Karras</v>
      </c>
      <c r="H168" s="47" t="str">
        <f>'Master List'!G168</f>
        <v>Prince Charles Hospital</v>
      </c>
      <c r="I168" s="47" t="str">
        <f>VLOOKUP(H168, 'CWM &amp; Location'!B:D, 3, FALSE)</f>
        <v>Merthyr Tydfil</v>
      </c>
      <c r="J168" s="47" t="str">
        <f>IF('Master List'!I168="", 'Master List'!H168, CONCATENATE('Master List'!H168, " / ", 'Master List'!I168))</f>
        <v>Trauma and Orthopaedic Surgery</v>
      </c>
      <c r="K168" s="47" t="str">
        <f>'Master List'!J168</f>
        <v>Mr Kyriakos Karras</v>
      </c>
      <c r="L168" s="47" t="str">
        <f>'Master List'!M168</f>
        <v>Prince Charles Hospital</v>
      </c>
      <c r="M168" s="47" t="str">
        <f>VLOOKUP(L168, 'CWM &amp; Location'!B:D, 3, FALSE)</f>
        <v>Merthyr Tydfil</v>
      </c>
      <c r="N168" s="47" t="str">
        <f>IF('Master List'!O168="", 'Master List'!N168, CONCATENATE('Master List'!N168, " / ", 'Master List'!O168))</f>
        <v>Emergency Medicine</v>
      </c>
      <c r="O168" s="47" t="str">
        <f>'Master List'!P168</f>
        <v>Dr Ella Harrison-Hansley</v>
      </c>
      <c r="P168" s="47" t="str">
        <f>'Master List'!S168</f>
        <v>Prince Charles Hospital / Royal Glamorgan Hospital</v>
      </c>
      <c r="Q168" s="47" t="str">
        <f>VLOOKUP(P168, 'CWM &amp; Location'!B:D, 3, FALSE)</f>
        <v>Merthyr Tydfil / Llantrisant</v>
      </c>
      <c r="R168" s="47" t="str">
        <f>IF('Master List'!U168="", 'Master List'!T168, CONCATENATE('Master List'!T168, " / ", 'Master List'!U168))</f>
        <v>Paediatrics</v>
      </c>
      <c r="S168" s="47" t="str">
        <f>'Master List'!V168</f>
        <v>Dr Omotakin Omolokun</v>
      </c>
      <c r="T168" s="49" t="str">
        <f>IF('Master List'!Y168="", "", 'Master List'!Y168)</f>
        <v/>
      </c>
      <c r="U168" s="49" t="str">
        <f>IF(T168="", "", VLOOKUP(T168, 'CWM &amp; Location'!B:D, 3, FALSE))</f>
        <v/>
      </c>
      <c r="V168" s="49" t="str">
        <f>IF('Master List'!Z168="", "", 'Master List'!Z168)</f>
        <v/>
      </c>
      <c r="W168" s="49" t="str">
        <f>IF('Master List'!AA168="", "", 'Master List'!AA168)</f>
        <v/>
      </c>
    </row>
    <row r="169" spans="1:23" ht="29.25" customHeight="1" x14ac:dyDescent="0.25">
      <c r="A169" s="47" t="str">
        <f>'Master List'!A169</f>
        <v>FP</v>
      </c>
      <c r="B169" s="47" t="str">
        <f>'Master List'!B169</f>
        <v>F2/7A5N/056c</v>
      </c>
      <c r="C169" s="47" t="str">
        <f>'Master List'!C169</f>
        <v>WAL/F2/056c</v>
      </c>
      <c r="D169" s="48">
        <v>1</v>
      </c>
      <c r="E169" s="52" t="str">
        <f t="shared" si="2"/>
        <v>Paediatrics, Trauma and Orthopaedic Surgery, Emergency Medicine</v>
      </c>
      <c r="F169" s="49" t="str">
        <f>'Master List'!F169</f>
        <v>Cwm Taf Morgannwg Local University Health Board</v>
      </c>
      <c r="G169" s="49" t="str">
        <f>'Master List'!D169</f>
        <v>Dr Omotakin Omolokun</v>
      </c>
      <c r="H169" s="47" t="str">
        <f>'Master List'!G169</f>
        <v>Prince Charles Hospital / Royal Glamorgan Hospital</v>
      </c>
      <c r="I169" s="47" t="str">
        <f>VLOOKUP(H169, 'CWM &amp; Location'!B:D, 3, FALSE)</f>
        <v>Merthyr Tydfil / Llantrisant</v>
      </c>
      <c r="J169" s="47" t="str">
        <f>IF('Master List'!I169="", 'Master List'!H169, CONCATENATE('Master List'!H169, " / ", 'Master List'!I169))</f>
        <v>Paediatrics</v>
      </c>
      <c r="K169" s="47" t="str">
        <f>'Master List'!J169</f>
        <v>Dr Omotakin Omolokun</v>
      </c>
      <c r="L169" s="47" t="str">
        <f>'Master List'!M169</f>
        <v>Prince Charles Hospital</v>
      </c>
      <c r="M169" s="47" t="str">
        <f>VLOOKUP(L169, 'CWM &amp; Location'!B:D, 3, FALSE)</f>
        <v>Merthyr Tydfil</v>
      </c>
      <c r="N169" s="47" t="str">
        <f>IF('Master List'!O169="", 'Master List'!N169, CONCATENATE('Master List'!N169, " / ", 'Master List'!O169))</f>
        <v>Trauma and Orthopaedic Surgery</v>
      </c>
      <c r="O169" s="47" t="str">
        <f>'Master List'!P169</f>
        <v>Mr Kyriakos Karras</v>
      </c>
      <c r="P169" s="47" t="str">
        <f>'Master List'!S169</f>
        <v>Prince Charles Hospital</v>
      </c>
      <c r="Q169" s="47" t="str">
        <f>VLOOKUP(P169, 'CWM &amp; Location'!B:D, 3, FALSE)</f>
        <v>Merthyr Tydfil</v>
      </c>
      <c r="R169" s="47" t="str">
        <f>IF('Master List'!U169="", 'Master List'!T169, CONCATENATE('Master List'!T169, " / ", 'Master List'!U169))</f>
        <v>Emergency Medicine</v>
      </c>
      <c r="S169" s="47" t="str">
        <f>'Master List'!V169</f>
        <v>Dr Ella Harrison-Hansley</v>
      </c>
      <c r="T169" s="49" t="str">
        <f>IF('Master List'!Y169="", "", 'Master List'!Y169)</f>
        <v/>
      </c>
      <c r="U169" s="49" t="str">
        <f>IF(T169="", "", VLOOKUP(T169, 'CWM &amp; Location'!B:D, 3, FALSE))</f>
        <v/>
      </c>
      <c r="V169" s="49" t="str">
        <f>IF('Master List'!Z169="", "", 'Master List'!Z169)</f>
        <v/>
      </c>
      <c r="W169" s="49" t="str">
        <f>IF('Master List'!AA169="", "", 'Master List'!AA169)</f>
        <v/>
      </c>
    </row>
    <row r="170" spans="1:23" ht="29.25" customHeight="1" x14ac:dyDescent="0.25">
      <c r="A170" s="47" t="str">
        <f>'Master List'!A170</f>
        <v>FP</v>
      </c>
      <c r="B170" s="47" t="str">
        <f>'Master List'!B170</f>
        <v>F2/7A5N/057a</v>
      </c>
      <c r="C170" s="47" t="str">
        <f>'Master List'!C170</f>
        <v>WAL/F2/057a</v>
      </c>
      <c r="D170" s="48">
        <v>1</v>
      </c>
      <c r="E170" s="52" t="str">
        <f t="shared" si="2"/>
        <v>General Practice, Obstetrics and Gynaecology, General (Internal) Medicine / Endocrinology and Diabetes Mellitus</v>
      </c>
      <c r="F170" s="49" t="str">
        <f>'Master List'!F170</f>
        <v>Cwm Taf Morgannwg Local University Health Board</v>
      </c>
      <c r="G170" s="49" t="str">
        <f>'Master List'!D170</f>
        <v>Dr Mary Franklin</v>
      </c>
      <c r="H170" s="47" t="str">
        <f>'Master List'!G170</f>
        <v>Pontcae Surgery</v>
      </c>
      <c r="I170" s="47" t="str">
        <f>VLOOKUP(H170, 'CWM &amp; Location'!B:D, 3, FALSE)</f>
        <v>Merthyr Tydfil</v>
      </c>
      <c r="J170" s="47" t="str">
        <f>IF('Master List'!I170="", 'Master List'!H170, CONCATENATE('Master List'!H170, " / ", 'Master List'!I170))</f>
        <v>General Practice</v>
      </c>
      <c r="K170" s="47" t="str">
        <f>'Master List'!J170</f>
        <v>Dr Mary Franklin</v>
      </c>
      <c r="L170" s="47" t="str">
        <f>'Master List'!M170</f>
        <v>Prince Charles Hospital</v>
      </c>
      <c r="M170" s="47" t="str">
        <f>VLOOKUP(L170, 'CWM &amp; Location'!B:D, 3, FALSE)</f>
        <v>Merthyr Tydfil</v>
      </c>
      <c r="N170" s="47" t="str">
        <f>IF('Master List'!O170="", 'Master List'!N170, CONCATENATE('Master List'!N170, " / ", 'Master List'!O170))</f>
        <v>Obstetrics and Gynaecology</v>
      </c>
      <c r="O170" s="47" t="str">
        <f>'Master List'!P170</f>
        <v>Mr Mohamed Elnasharty</v>
      </c>
      <c r="P170" s="47" t="str">
        <f>'Master List'!S170</f>
        <v>Prince Charles Hospital</v>
      </c>
      <c r="Q170" s="47" t="str">
        <f>VLOOKUP(P170, 'CWM &amp; Location'!B:D, 3, FALSE)</f>
        <v>Merthyr Tydfil</v>
      </c>
      <c r="R170" s="47" t="str">
        <f>IF('Master List'!U170="", 'Master List'!T170, CONCATENATE('Master List'!T170, " / ", 'Master List'!U170))</f>
        <v>General (Internal) Medicine / Endocrinology and Diabetes Mellitus</v>
      </c>
      <c r="S170" s="47" t="str">
        <f>'Master List'!V170</f>
        <v>Dr Onyebuchi Okosieme</v>
      </c>
      <c r="T170" s="49" t="str">
        <f>IF('Master List'!Y170="", "", 'Master List'!Y170)</f>
        <v/>
      </c>
      <c r="U170" s="49" t="str">
        <f>IF(T170="", "", VLOOKUP(T170, 'CWM &amp; Location'!B:D, 3, FALSE))</f>
        <v/>
      </c>
      <c r="V170" s="49" t="str">
        <f>IF('Master List'!Z170="", "", 'Master List'!Z170)</f>
        <v/>
      </c>
      <c r="W170" s="49" t="str">
        <f>IF('Master List'!AA170="", "", 'Master List'!AA170)</f>
        <v/>
      </c>
    </row>
    <row r="171" spans="1:23" ht="29.25" customHeight="1" x14ac:dyDescent="0.25">
      <c r="A171" s="47" t="str">
        <f>'Master List'!A171</f>
        <v>FP</v>
      </c>
      <c r="B171" s="47" t="str">
        <f>'Master List'!B171</f>
        <v>F2/7A5N/057b</v>
      </c>
      <c r="C171" s="47" t="str">
        <f>'Master List'!C171</f>
        <v>WAL/F2/057b</v>
      </c>
      <c r="D171" s="48">
        <v>1</v>
      </c>
      <c r="E171" s="52" t="str">
        <f t="shared" si="2"/>
        <v>General (Internal) Medicine / Endocrinology and Diabetes Mellitus, General Practice, Obstetrics and Gynaecology</v>
      </c>
      <c r="F171" s="49" t="str">
        <f>'Master List'!F171</f>
        <v>Cwm Taf Morgannwg Local University Health Board</v>
      </c>
      <c r="G171" s="49" t="str">
        <f>'Master List'!D171</f>
        <v>Dr Onyebuchi Okosieme</v>
      </c>
      <c r="H171" s="47" t="str">
        <f>'Master List'!G171</f>
        <v>Prince Charles Hospital</v>
      </c>
      <c r="I171" s="47" t="str">
        <f>VLOOKUP(H171, 'CWM &amp; Location'!B:D, 3, FALSE)</f>
        <v>Merthyr Tydfil</v>
      </c>
      <c r="J171" s="47" t="str">
        <f>IF('Master List'!I171="", 'Master List'!H171, CONCATENATE('Master List'!H171, " / ", 'Master List'!I171))</f>
        <v>General (Internal) Medicine / Endocrinology and Diabetes Mellitus</v>
      </c>
      <c r="K171" s="47" t="str">
        <f>'Master List'!J171</f>
        <v>Dr Onyebuchi Okosieme</v>
      </c>
      <c r="L171" s="47" t="str">
        <f>'Master List'!M171</f>
        <v>Pontcae Surgery</v>
      </c>
      <c r="M171" s="47" t="str">
        <f>VLOOKUP(L171, 'CWM &amp; Location'!B:D, 3, FALSE)</f>
        <v>Merthyr Tydfil</v>
      </c>
      <c r="N171" s="47" t="str">
        <f>IF('Master List'!O171="", 'Master List'!N171, CONCATENATE('Master List'!N171, " / ", 'Master List'!O171))</f>
        <v>General Practice</v>
      </c>
      <c r="O171" s="47" t="str">
        <f>'Master List'!P171</f>
        <v>Dr Mary Franklin</v>
      </c>
      <c r="P171" s="47" t="str">
        <f>'Master List'!S171</f>
        <v>Prince Charles Hospital</v>
      </c>
      <c r="Q171" s="47" t="str">
        <f>VLOOKUP(P171, 'CWM &amp; Location'!B:D, 3, FALSE)</f>
        <v>Merthyr Tydfil</v>
      </c>
      <c r="R171" s="47" t="str">
        <f>IF('Master List'!U171="", 'Master List'!T171, CONCATENATE('Master List'!T171, " / ", 'Master List'!U171))</f>
        <v>Obstetrics and Gynaecology</v>
      </c>
      <c r="S171" s="47" t="str">
        <f>'Master List'!V171</f>
        <v>Mr Mohamed Elnasharty</v>
      </c>
      <c r="T171" s="49" t="str">
        <f>IF('Master List'!Y171="", "", 'Master List'!Y171)</f>
        <v/>
      </c>
      <c r="U171" s="49" t="str">
        <f>IF(T171="", "", VLOOKUP(T171, 'CWM &amp; Location'!B:D, 3, FALSE))</f>
        <v/>
      </c>
      <c r="V171" s="49" t="str">
        <f>IF('Master List'!Z171="", "", 'Master List'!Z171)</f>
        <v/>
      </c>
      <c r="W171" s="49" t="str">
        <f>IF('Master List'!AA171="", "", 'Master List'!AA171)</f>
        <v/>
      </c>
    </row>
    <row r="172" spans="1:23" ht="29.25" customHeight="1" x14ac:dyDescent="0.25">
      <c r="A172" s="47" t="str">
        <f>'Master List'!A172</f>
        <v>FP</v>
      </c>
      <c r="B172" s="47" t="str">
        <f>'Master List'!B172</f>
        <v>F2/7A5N/057c</v>
      </c>
      <c r="C172" s="47" t="str">
        <f>'Master List'!C172</f>
        <v>WAL/F2/057c</v>
      </c>
      <c r="D172" s="48">
        <v>1</v>
      </c>
      <c r="E172" s="52" t="str">
        <f t="shared" si="2"/>
        <v>Obstetrics and Gynaecology, General (Internal) Medicine / Endocrinology and Diabetes Mellitus, General Practice</v>
      </c>
      <c r="F172" s="49" t="str">
        <f>'Master List'!F172</f>
        <v>Cwm Taf Morgannwg Local University Health Board</v>
      </c>
      <c r="G172" s="49" t="str">
        <f>'Master List'!D172</f>
        <v>Mr Mohamed Elnasharty</v>
      </c>
      <c r="H172" s="47" t="str">
        <f>'Master List'!G172</f>
        <v>Prince Charles Hospital</v>
      </c>
      <c r="I172" s="47" t="str">
        <f>VLOOKUP(H172, 'CWM &amp; Location'!B:D, 3, FALSE)</f>
        <v>Merthyr Tydfil</v>
      </c>
      <c r="J172" s="47" t="str">
        <f>IF('Master List'!I172="", 'Master List'!H172, CONCATENATE('Master List'!H172, " / ", 'Master List'!I172))</f>
        <v>Obstetrics and Gynaecology</v>
      </c>
      <c r="K172" s="47" t="str">
        <f>'Master List'!J172</f>
        <v>Mr Mohamed Elnasharty</v>
      </c>
      <c r="L172" s="47" t="str">
        <f>'Master List'!M172</f>
        <v>Prince Charles Hospital</v>
      </c>
      <c r="M172" s="47" t="str">
        <f>VLOOKUP(L172, 'CWM &amp; Location'!B:D, 3, FALSE)</f>
        <v>Merthyr Tydfil</v>
      </c>
      <c r="N172" s="47" t="str">
        <f>IF('Master List'!O172="", 'Master List'!N172, CONCATENATE('Master List'!N172, " / ", 'Master List'!O172))</f>
        <v>General (Internal) Medicine / Endocrinology and Diabetes Mellitus</v>
      </c>
      <c r="O172" s="47" t="str">
        <f>'Master List'!P172</f>
        <v>Dr Onyebuchi Okosieme</v>
      </c>
      <c r="P172" s="47" t="str">
        <f>'Master List'!S172</f>
        <v>Pontcae Surgery</v>
      </c>
      <c r="Q172" s="47" t="str">
        <f>VLOOKUP(P172, 'CWM &amp; Location'!B:D, 3, FALSE)</f>
        <v>Merthyr Tydfil</v>
      </c>
      <c r="R172" s="47" t="str">
        <f>IF('Master List'!U172="", 'Master List'!T172, CONCATENATE('Master List'!T172, " / ", 'Master List'!U172))</f>
        <v>General Practice</v>
      </c>
      <c r="S172" s="47" t="str">
        <f>'Master List'!V172</f>
        <v>Dr Mary Franklin</v>
      </c>
      <c r="T172" s="49" t="str">
        <f>IF('Master List'!Y172="", "", 'Master List'!Y172)</f>
        <v/>
      </c>
      <c r="U172" s="49" t="str">
        <f>IF(T172="", "", VLOOKUP(T172, 'CWM &amp; Location'!B:D, 3, FALSE))</f>
        <v/>
      </c>
      <c r="V172" s="49" t="str">
        <f>IF('Master List'!Z172="", "", 'Master List'!Z172)</f>
        <v/>
      </c>
      <c r="W172" s="49" t="str">
        <f>IF('Master List'!AA172="", "", 'Master List'!AA172)</f>
        <v/>
      </c>
    </row>
    <row r="173" spans="1:23" ht="29.25" customHeight="1" x14ac:dyDescent="0.25">
      <c r="A173" s="47" t="str">
        <f>'Master List'!A173</f>
        <v>FP</v>
      </c>
      <c r="B173" s="47" t="str">
        <f>'Master List'!B173</f>
        <v>F2/7A3/058a</v>
      </c>
      <c r="C173" s="47" t="str">
        <f>'Master List'!C173</f>
        <v>WAL/F2/058a</v>
      </c>
      <c r="D173" s="48">
        <v>1</v>
      </c>
      <c r="E173" s="52" t="str">
        <f t="shared" si="2"/>
        <v>General Practice, Otolaryngology, Paediatrics</v>
      </c>
      <c r="F173" s="49" t="str">
        <f>'Master List'!F173</f>
        <v>Swansea Bay Local University Health Board</v>
      </c>
      <c r="G173" s="49" t="str">
        <f>'Master List'!D173</f>
        <v>Dr Richard Gibby</v>
      </c>
      <c r="H173" s="47" t="str">
        <f>'Master List'!G173</f>
        <v>Sketty &amp; Killay Surgeries</v>
      </c>
      <c r="I173" s="47" t="str">
        <f>VLOOKUP(H173, 'CWM &amp; Location'!B:D, 3, FALSE)</f>
        <v>Swansea</v>
      </c>
      <c r="J173" s="47" t="str">
        <f>IF('Master List'!I173="", 'Master List'!H173, CONCATENATE('Master List'!H173, " / ", 'Master List'!I173))</f>
        <v>General Practice</v>
      </c>
      <c r="K173" s="47" t="str">
        <f>'Master List'!J173</f>
        <v>Dr Richard Gibby</v>
      </c>
      <c r="L173" s="47" t="str">
        <f>'Master List'!M173</f>
        <v>Morriston Hospital</v>
      </c>
      <c r="M173" s="47" t="str">
        <f>VLOOKUP(L173, 'CWM &amp; Location'!B:D, 3, FALSE)</f>
        <v>Swansea</v>
      </c>
      <c r="N173" s="47" t="str">
        <f>IF('Master List'!O173="", 'Master List'!N173, CONCATENATE('Master List'!N173, " / ", 'Master List'!O173))</f>
        <v>Otolaryngology</v>
      </c>
      <c r="O173" s="47" t="str">
        <f>'Master List'!P173</f>
        <v>Mr Conor Marnane</v>
      </c>
      <c r="P173" s="47" t="str">
        <f>'Master List'!S173</f>
        <v>Morriston Hospital</v>
      </c>
      <c r="Q173" s="47" t="str">
        <f>VLOOKUP(P173, 'CWM &amp; Location'!B:D, 3, FALSE)</f>
        <v>Swansea</v>
      </c>
      <c r="R173" s="47" t="str">
        <f>IF('Master List'!U173="", 'Master List'!T173, CONCATENATE('Master List'!T173, " / ", 'Master List'!U173))</f>
        <v>Paediatrics</v>
      </c>
      <c r="S173" s="47" t="str">
        <f>'Master List'!V173</f>
        <v>Dr Gareth Thomas</v>
      </c>
      <c r="T173" s="49" t="str">
        <f>IF('Master List'!Y173="", "", 'Master List'!Y173)</f>
        <v/>
      </c>
      <c r="U173" s="49" t="str">
        <f>IF(T173="", "", VLOOKUP(T173, 'CWM &amp; Location'!B:D, 3, FALSE))</f>
        <v/>
      </c>
      <c r="V173" s="49" t="str">
        <f>IF('Master List'!Z173="", "", 'Master List'!Z173)</f>
        <v/>
      </c>
      <c r="W173" s="49" t="str">
        <f>IF('Master List'!AA173="", "", 'Master List'!AA173)</f>
        <v/>
      </c>
    </row>
    <row r="174" spans="1:23" ht="29.25" customHeight="1" x14ac:dyDescent="0.25">
      <c r="A174" s="47" t="str">
        <f>'Master List'!A174</f>
        <v>FP</v>
      </c>
      <c r="B174" s="47" t="str">
        <f>'Master List'!B174</f>
        <v>F2/7A3/058b</v>
      </c>
      <c r="C174" s="47" t="str">
        <f>'Master List'!C174</f>
        <v>WAL/F2/058b</v>
      </c>
      <c r="D174" s="48">
        <v>1</v>
      </c>
      <c r="E174" s="52" t="str">
        <f t="shared" si="2"/>
        <v>Paediatrics, General Practice, Otolaryngology</v>
      </c>
      <c r="F174" s="49" t="str">
        <f>'Master List'!F174</f>
        <v>Swansea Bay Local University Health Board</v>
      </c>
      <c r="G174" s="49" t="str">
        <f>'Master List'!D174</f>
        <v>Dr Gareth Thomas</v>
      </c>
      <c r="H174" s="47" t="str">
        <f>'Master List'!G174</f>
        <v>Morriston Hospital</v>
      </c>
      <c r="I174" s="47" t="str">
        <f>VLOOKUP(H174, 'CWM &amp; Location'!B:D, 3, FALSE)</f>
        <v>Swansea</v>
      </c>
      <c r="J174" s="47" t="str">
        <f>IF('Master List'!I174="", 'Master List'!H174, CONCATENATE('Master List'!H174, " / ", 'Master List'!I174))</f>
        <v>Paediatrics</v>
      </c>
      <c r="K174" s="47" t="str">
        <f>'Master List'!J174</f>
        <v>Dr Gareth Thomas</v>
      </c>
      <c r="L174" s="47" t="str">
        <f>'Master List'!M174</f>
        <v>Sketty &amp; Killay Surgeries</v>
      </c>
      <c r="M174" s="47" t="str">
        <f>VLOOKUP(L174, 'CWM &amp; Location'!B:D, 3, FALSE)</f>
        <v>Swansea</v>
      </c>
      <c r="N174" s="47" t="str">
        <f>IF('Master List'!O174="", 'Master List'!N174, CONCATENATE('Master List'!N174, " / ", 'Master List'!O174))</f>
        <v>General Practice</v>
      </c>
      <c r="O174" s="47" t="str">
        <f>'Master List'!P174</f>
        <v>Dr Richard Gibby</v>
      </c>
      <c r="P174" s="47" t="str">
        <f>'Master List'!S174</f>
        <v>Morriston Hospital</v>
      </c>
      <c r="Q174" s="47" t="str">
        <f>VLOOKUP(P174, 'CWM &amp; Location'!B:D, 3, FALSE)</f>
        <v>Swansea</v>
      </c>
      <c r="R174" s="47" t="str">
        <f>IF('Master List'!U174="", 'Master List'!T174, CONCATENATE('Master List'!T174, " / ", 'Master List'!U174))</f>
        <v>Otolaryngology</v>
      </c>
      <c r="S174" s="47" t="str">
        <f>'Master List'!V174</f>
        <v>Mr Conor Marnane</v>
      </c>
      <c r="T174" s="49" t="str">
        <f>IF('Master List'!Y174="", "", 'Master List'!Y174)</f>
        <v/>
      </c>
      <c r="U174" s="49" t="str">
        <f>IF(T174="", "", VLOOKUP(T174, 'CWM &amp; Location'!B:D, 3, FALSE))</f>
        <v/>
      </c>
      <c r="V174" s="49" t="str">
        <f>IF('Master List'!Z174="", "", 'Master List'!Z174)</f>
        <v/>
      </c>
      <c r="W174" s="49" t="str">
        <f>IF('Master List'!AA174="", "", 'Master List'!AA174)</f>
        <v/>
      </c>
    </row>
    <row r="175" spans="1:23" ht="29.25" customHeight="1" x14ac:dyDescent="0.25">
      <c r="A175" s="47" t="str">
        <f>'Master List'!A175</f>
        <v>FP</v>
      </c>
      <c r="B175" s="47" t="str">
        <f>'Master List'!B175</f>
        <v>F2/7A3/058c</v>
      </c>
      <c r="C175" s="47" t="str">
        <f>'Master List'!C175</f>
        <v>WAL/F2/058c</v>
      </c>
      <c r="D175" s="48">
        <v>1</v>
      </c>
      <c r="E175" s="52" t="str">
        <f t="shared" si="2"/>
        <v>Otolaryngology, Paediatrics, General Practice</v>
      </c>
      <c r="F175" s="49" t="str">
        <f>'Master List'!F175</f>
        <v>Swansea Bay Local University Health Board</v>
      </c>
      <c r="G175" s="49" t="str">
        <f>'Master List'!D175</f>
        <v>Mr Conor Marnane</v>
      </c>
      <c r="H175" s="47" t="str">
        <f>'Master List'!G175</f>
        <v>Morriston Hospital</v>
      </c>
      <c r="I175" s="47" t="str">
        <f>VLOOKUP(H175, 'CWM &amp; Location'!B:D, 3, FALSE)</f>
        <v>Swansea</v>
      </c>
      <c r="J175" s="47" t="str">
        <f>IF('Master List'!I175="", 'Master List'!H175, CONCATENATE('Master List'!H175, " / ", 'Master List'!I175))</f>
        <v>Otolaryngology</v>
      </c>
      <c r="K175" s="47" t="str">
        <f>'Master List'!J175</f>
        <v>Mr Conor Marnane</v>
      </c>
      <c r="L175" s="47" t="str">
        <f>'Master List'!M175</f>
        <v>Morriston Hospital</v>
      </c>
      <c r="M175" s="47" t="str">
        <f>VLOOKUP(L175, 'CWM &amp; Location'!B:D, 3, FALSE)</f>
        <v>Swansea</v>
      </c>
      <c r="N175" s="47" t="str">
        <f>IF('Master List'!O175="", 'Master List'!N175, CONCATENATE('Master List'!N175, " / ", 'Master List'!O175))</f>
        <v>Paediatrics</v>
      </c>
      <c r="O175" s="47" t="str">
        <f>'Master List'!P175</f>
        <v>Dr Gareth Thomas</v>
      </c>
      <c r="P175" s="47" t="str">
        <f>'Master List'!S175</f>
        <v>Sketty &amp; Killay Surgeries</v>
      </c>
      <c r="Q175" s="47" t="str">
        <f>VLOOKUP(P175, 'CWM &amp; Location'!B:D, 3, FALSE)</f>
        <v>Swansea</v>
      </c>
      <c r="R175" s="47" t="str">
        <f>IF('Master List'!U175="", 'Master List'!T175, CONCATENATE('Master List'!T175, " / ", 'Master List'!U175))</f>
        <v>General Practice</v>
      </c>
      <c r="S175" s="47" t="str">
        <f>'Master List'!V175</f>
        <v>Dr Richard Gibby</v>
      </c>
      <c r="T175" s="49" t="str">
        <f>IF('Master List'!Y175="", "", 'Master List'!Y175)</f>
        <v/>
      </c>
      <c r="U175" s="49" t="str">
        <f>IF(T175="", "", VLOOKUP(T175, 'CWM &amp; Location'!B:D, 3, FALSE))</f>
        <v/>
      </c>
      <c r="V175" s="49" t="str">
        <f>IF('Master List'!Z175="", "", 'Master List'!Z175)</f>
        <v/>
      </c>
      <c r="W175" s="49" t="str">
        <f>IF('Master List'!AA175="", "", 'Master List'!AA175)</f>
        <v/>
      </c>
    </row>
    <row r="176" spans="1:23" ht="29.25" customHeight="1" x14ac:dyDescent="0.25">
      <c r="A176" s="47" t="str">
        <f>'Master List'!A176</f>
        <v>FP</v>
      </c>
      <c r="B176" s="47" t="str">
        <f>'Master List'!B176</f>
        <v>F2/7A3/059a</v>
      </c>
      <c r="C176" s="47" t="str">
        <f>'Master List'!C176</f>
        <v>WAL/F2/059a</v>
      </c>
      <c r="D176" s="48">
        <v>1</v>
      </c>
      <c r="E176" s="52" t="str">
        <f t="shared" si="2"/>
        <v>Plastic Surgery, Emergency Medicine, Cardio-thoracic Surgery</v>
      </c>
      <c r="F176" s="49" t="str">
        <f>'Master List'!F176</f>
        <v>Swansea Bay Local University Health Board</v>
      </c>
      <c r="G176" s="49" t="str">
        <f>'Master List'!D176</f>
        <v>Mr Jeremy Yarrow</v>
      </c>
      <c r="H176" s="47" t="str">
        <f>'Master List'!G176</f>
        <v>Morriston Hospital</v>
      </c>
      <c r="I176" s="47" t="str">
        <f>VLOOKUP(H176, 'CWM &amp; Location'!B:D, 3, FALSE)</f>
        <v>Swansea</v>
      </c>
      <c r="J176" s="47" t="str">
        <f>IF('Master List'!I176="", 'Master List'!H176, CONCATENATE('Master List'!H176, " / ", 'Master List'!I176))</f>
        <v>Plastic Surgery</v>
      </c>
      <c r="K176" s="47" t="str">
        <f>'Master List'!J176</f>
        <v>Mr Jeremy Yarrow</v>
      </c>
      <c r="L176" s="47" t="str">
        <f>'Master List'!M176</f>
        <v>Morriston Hospital</v>
      </c>
      <c r="M176" s="47" t="str">
        <f>VLOOKUP(L176, 'CWM &amp; Location'!B:D, 3, FALSE)</f>
        <v>Swansea</v>
      </c>
      <c r="N176" s="47" t="str">
        <f>IF('Master List'!O176="", 'Master List'!N176, CONCATENATE('Master List'!N176, " / ", 'Master List'!O176))</f>
        <v>Emergency Medicine</v>
      </c>
      <c r="O176" s="47" t="str">
        <f>'Master List'!P176</f>
        <v>Mr Brian Burgess</v>
      </c>
      <c r="P176" s="47" t="str">
        <f>'Master List'!S176</f>
        <v>Morriston Hospital</v>
      </c>
      <c r="Q176" s="47" t="str">
        <f>VLOOKUP(P176, 'CWM &amp; Location'!B:D, 3, FALSE)</f>
        <v>Swansea</v>
      </c>
      <c r="R176" s="47" t="str">
        <f>IF('Master List'!U176="", 'Master List'!T176, CONCATENATE('Master List'!T176, " / ", 'Master List'!U176))</f>
        <v>Cardio-thoracic Surgery</v>
      </c>
      <c r="S176" s="47" t="str">
        <f>'Master List'!V176</f>
        <v>Mr Saeed Ashraf</v>
      </c>
      <c r="T176" s="49" t="str">
        <f>IF('Master List'!Y176="", "", 'Master List'!Y176)</f>
        <v/>
      </c>
      <c r="U176" s="49" t="str">
        <f>IF(T176="", "", VLOOKUP(T176, 'CWM &amp; Location'!B:D, 3, FALSE))</f>
        <v/>
      </c>
      <c r="V176" s="49" t="str">
        <f>IF('Master List'!Z176="", "", 'Master List'!Z176)</f>
        <v/>
      </c>
      <c r="W176" s="49" t="str">
        <f>IF('Master List'!AA176="", "", 'Master List'!AA176)</f>
        <v/>
      </c>
    </row>
    <row r="177" spans="1:23" ht="29.25" customHeight="1" x14ac:dyDescent="0.25">
      <c r="A177" s="47" t="str">
        <f>'Master List'!A177</f>
        <v>FP</v>
      </c>
      <c r="B177" s="47" t="str">
        <f>'Master List'!B177</f>
        <v>F2/7A3/059b</v>
      </c>
      <c r="C177" s="47" t="str">
        <f>'Master List'!C177</f>
        <v>WAL/F2/059b</v>
      </c>
      <c r="D177" s="48">
        <v>1</v>
      </c>
      <c r="E177" s="52" t="str">
        <f t="shared" si="2"/>
        <v>Cardio-thoracic Surgery, Plastic Surgery, Emergency Medicine</v>
      </c>
      <c r="F177" s="49" t="str">
        <f>'Master List'!F177</f>
        <v>Swansea Bay Local University Health Board</v>
      </c>
      <c r="G177" s="49" t="str">
        <f>'Master List'!D177</f>
        <v>Mr Saeed Ashraf</v>
      </c>
      <c r="H177" s="47" t="str">
        <f>'Master List'!G177</f>
        <v>Morriston Hospital</v>
      </c>
      <c r="I177" s="47" t="str">
        <f>VLOOKUP(H177, 'CWM &amp; Location'!B:D, 3, FALSE)</f>
        <v>Swansea</v>
      </c>
      <c r="J177" s="47" t="str">
        <f>IF('Master List'!I177="", 'Master List'!H177, CONCATENATE('Master List'!H177, " / ", 'Master List'!I177))</f>
        <v>Cardio-thoracic Surgery</v>
      </c>
      <c r="K177" s="47" t="str">
        <f>'Master List'!J177</f>
        <v>Mr Saeed Ashraf</v>
      </c>
      <c r="L177" s="47" t="str">
        <f>'Master List'!M177</f>
        <v>Morriston Hospital</v>
      </c>
      <c r="M177" s="47" t="str">
        <f>VLOOKUP(L177, 'CWM &amp; Location'!B:D, 3, FALSE)</f>
        <v>Swansea</v>
      </c>
      <c r="N177" s="47" t="str">
        <f>IF('Master List'!O177="", 'Master List'!N177, CONCATENATE('Master List'!N177, " / ", 'Master List'!O177))</f>
        <v>Plastic Surgery</v>
      </c>
      <c r="O177" s="47" t="str">
        <f>'Master List'!P177</f>
        <v>Mr Jeremy Yarrow</v>
      </c>
      <c r="P177" s="47" t="str">
        <f>'Master List'!S177</f>
        <v>Morriston Hospital</v>
      </c>
      <c r="Q177" s="47" t="str">
        <f>VLOOKUP(P177, 'CWM &amp; Location'!B:D, 3, FALSE)</f>
        <v>Swansea</v>
      </c>
      <c r="R177" s="47" t="str">
        <f>IF('Master List'!U177="", 'Master List'!T177, CONCATENATE('Master List'!T177, " / ", 'Master List'!U177))</f>
        <v>Emergency Medicine</v>
      </c>
      <c r="S177" s="47" t="str">
        <f>'Master List'!V177</f>
        <v>Mr Brian Burgess</v>
      </c>
      <c r="T177" s="49" t="str">
        <f>IF('Master List'!Y177="", "", 'Master List'!Y177)</f>
        <v/>
      </c>
      <c r="U177" s="49" t="str">
        <f>IF(T177="", "", VLOOKUP(T177, 'CWM &amp; Location'!B:D, 3, FALSE))</f>
        <v/>
      </c>
      <c r="V177" s="49" t="str">
        <f>IF('Master List'!Z177="", "", 'Master List'!Z177)</f>
        <v/>
      </c>
      <c r="W177" s="49" t="str">
        <f>IF('Master List'!AA177="", "", 'Master List'!AA177)</f>
        <v/>
      </c>
    </row>
    <row r="178" spans="1:23" ht="29.25" customHeight="1" x14ac:dyDescent="0.25">
      <c r="A178" s="47" t="str">
        <f>'Master List'!A178</f>
        <v>FP</v>
      </c>
      <c r="B178" s="47" t="str">
        <f>'Master List'!B178</f>
        <v>F2/7A3/059c</v>
      </c>
      <c r="C178" s="47" t="str">
        <f>'Master List'!C178</f>
        <v>WAL/F2/059c</v>
      </c>
      <c r="D178" s="48">
        <v>1</v>
      </c>
      <c r="E178" s="52" t="str">
        <f t="shared" si="2"/>
        <v>Emergency Medicine, Cardio-thoracic Surgery, Plastic Surgery</v>
      </c>
      <c r="F178" s="49" t="str">
        <f>'Master List'!F178</f>
        <v>Swansea Bay Local University Health Board</v>
      </c>
      <c r="G178" s="49" t="str">
        <f>'Master List'!D178</f>
        <v>Mr Brian Burgess</v>
      </c>
      <c r="H178" s="47" t="str">
        <f>'Master List'!G178</f>
        <v>Morriston Hospital</v>
      </c>
      <c r="I178" s="47" t="str">
        <f>VLOOKUP(H178, 'CWM &amp; Location'!B:D, 3, FALSE)</f>
        <v>Swansea</v>
      </c>
      <c r="J178" s="47" t="str">
        <f>IF('Master List'!I178="", 'Master List'!H178, CONCATENATE('Master List'!H178, " / ", 'Master List'!I178))</f>
        <v>Emergency Medicine</v>
      </c>
      <c r="K178" s="47" t="str">
        <f>'Master List'!J178</f>
        <v>Mr Brian Burgess</v>
      </c>
      <c r="L178" s="47" t="str">
        <f>'Master List'!M178</f>
        <v>Morriston Hospital</v>
      </c>
      <c r="M178" s="47" t="str">
        <f>VLOOKUP(L178, 'CWM &amp; Location'!B:D, 3, FALSE)</f>
        <v>Swansea</v>
      </c>
      <c r="N178" s="47" t="str">
        <f>IF('Master List'!O178="", 'Master List'!N178, CONCATENATE('Master List'!N178, " / ", 'Master List'!O178))</f>
        <v>Cardio-thoracic Surgery</v>
      </c>
      <c r="O178" s="47" t="str">
        <f>'Master List'!P178</f>
        <v>Mr Saeed Ashraf</v>
      </c>
      <c r="P178" s="47" t="str">
        <f>'Master List'!S178</f>
        <v>Morriston Hospital</v>
      </c>
      <c r="Q178" s="47" t="str">
        <f>VLOOKUP(P178, 'CWM &amp; Location'!B:D, 3, FALSE)</f>
        <v>Swansea</v>
      </c>
      <c r="R178" s="47" t="str">
        <f>IF('Master List'!U178="", 'Master List'!T178, CONCATENATE('Master List'!T178, " / ", 'Master List'!U178))</f>
        <v>Plastic Surgery</v>
      </c>
      <c r="S178" s="47" t="str">
        <f>'Master List'!V178</f>
        <v>Mr Jeremy Yarrow</v>
      </c>
      <c r="T178" s="49" t="str">
        <f>IF('Master List'!Y178="", "", 'Master List'!Y178)</f>
        <v/>
      </c>
      <c r="U178" s="49" t="str">
        <f>IF(T178="", "", VLOOKUP(T178, 'CWM &amp; Location'!B:D, 3, FALSE))</f>
        <v/>
      </c>
      <c r="V178" s="49" t="str">
        <f>IF('Master List'!Z178="", "", 'Master List'!Z178)</f>
        <v/>
      </c>
      <c r="W178" s="49" t="str">
        <f>IF('Master List'!AA178="", "", 'Master List'!AA178)</f>
        <v/>
      </c>
    </row>
    <row r="179" spans="1:23" ht="29.25" customHeight="1" x14ac:dyDescent="0.25">
      <c r="A179" s="47" t="str">
        <f>'Master List'!A179</f>
        <v>FP</v>
      </c>
      <c r="B179" s="47" t="str">
        <f>'Master List'!B179</f>
        <v>F2/7A3/060a</v>
      </c>
      <c r="C179" s="47" t="str">
        <f>'Master List'!C179</f>
        <v>WAL/F2/060a</v>
      </c>
      <c r="D179" s="48">
        <v>1</v>
      </c>
      <c r="E179" s="52" t="str">
        <f t="shared" si="2"/>
        <v>General Surgery / Colorectal Surgery, Emergency Medicine, Cardio-thoracic Surgery</v>
      </c>
      <c r="F179" s="49" t="str">
        <f>'Master List'!F179</f>
        <v>Swansea Bay Local University Health Board</v>
      </c>
      <c r="G179" s="49" t="str">
        <f>'Master List'!D179</f>
        <v>Mr Mark Davies</v>
      </c>
      <c r="H179" s="47" t="str">
        <f>'Master List'!G179</f>
        <v>Morriston Hospital</v>
      </c>
      <c r="I179" s="47" t="str">
        <f>VLOOKUP(H179, 'CWM &amp; Location'!B:D, 3, FALSE)</f>
        <v>Swansea</v>
      </c>
      <c r="J179" s="47" t="str">
        <f>IF('Master List'!I179="", 'Master List'!H179, CONCATENATE('Master List'!H179, " / ", 'Master List'!I179))</f>
        <v>General Surgery / Colorectal Surgery</v>
      </c>
      <c r="K179" s="47" t="str">
        <f>'Master List'!J179</f>
        <v>Mr Mark Davies</v>
      </c>
      <c r="L179" s="47" t="str">
        <f>'Master List'!M179</f>
        <v>Morriston Hospital</v>
      </c>
      <c r="M179" s="47" t="str">
        <f>VLOOKUP(L179, 'CWM &amp; Location'!B:D, 3, FALSE)</f>
        <v>Swansea</v>
      </c>
      <c r="N179" s="47" t="str">
        <f>IF('Master List'!O179="", 'Master List'!N179, CONCATENATE('Master List'!N179, " / ", 'Master List'!O179))</f>
        <v>Emergency Medicine</v>
      </c>
      <c r="O179" s="47" t="str">
        <f>'Master List'!P179</f>
        <v>Dr Sue West-Jones</v>
      </c>
      <c r="P179" s="47" t="str">
        <f>'Master List'!S179</f>
        <v>Morriston Hospital</v>
      </c>
      <c r="Q179" s="47" t="str">
        <f>VLOOKUP(P179, 'CWM &amp; Location'!B:D, 3, FALSE)</f>
        <v>Swansea</v>
      </c>
      <c r="R179" s="47" t="str">
        <f>IF('Master List'!U179="", 'Master List'!T179, CONCATENATE('Master List'!T179, " / ", 'Master List'!U179))</f>
        <v>Cardio-thoracic Surgery</v>
      </c>
      <c r="S179" s="47" t="str">
        <f>'Master List'!V179</f>
        <v>Mr Saeed Ashraf</v>
      </c>
      <c r="T179" s="49" t="str">
        <f>IF('Master List'!Y179="", "", 'Master List'!Y179)</f>
        <v/>
      </c>
      <c r="U179" s="49" t="str">
        <f>IF(T179="", "", VLOOKUP(T179, 'CWM &amp; Location'!B:D, 3, FALSE))</f>
        <v/>
      </c>
      <c r="V179" s="49" t="str">
        <f>IF('Master List'!Z179="", "", 'Master List'!Z179)</f>
        <v/>
      </c>
      <c r="W179" s="49" t="str">
        <f>IF('Master List'!AA179="", "", 'Master List'!AA179)</f>
        <v/>
      </c>
    </row>
    <row r="180" spans="1:23" ht="29.25" customHeight="1" x14ac:dyDescent="0.25">
      <c r="A180" s="47" t="str">
        <f>'Master List'!A180</f>
        <v>FP</v>
      </c>
      <c r="B180" s="47" t="str">
        <f>'Master List'!B180</f>
        <v>F2/7A3/060b</v>
      </c>
      <c r="C180" s="47" t="str">
        <f>'Master List'!C180</f>
        <v>WAL/F2/060b</v>
      </c>
      <c r="D180" s="48">
        <v>1</v>
      </c>
      <c r="E180" s="52" t="str">
        <f t="shared" si="2"/>
        <v>Cardio-thoracic Surgery, General Surgery / Colorectal Surgery, Emergency Medicine</v>
      </c>
      <c r="F180" s="49" t="str">
        <f>'Master List'!F180</f>
        <v>Swansea Bay Local University Health Board</v>
      </c>
      <c r="G180" s="49" t="str">
        <f>'Master List'!D180</f>
        <v>Mr Saeed Ashraf</v>
      </c>
      <c r="H180" s="47" t="str">
        <f>'Master List'!G180</f>
        <v>Morriston Hospital</v>
      </c>
      <c r="I180" s="47" t="str">
        <f>VLOOKUP(H180, 'CWM &amp; Location'!B:D, 3, FALSE)</f>
        <v>Swansea</v>
      </c>
      <c r="J180" s="47" t="str">
        <f>IF('Master List'!I180="", 'Master List'!H180, CONCATENATE('Master List'!H180, " / ", 'Master List'!I180))</f>
        <v>Cardio-thoracic Surgery</v>
      </c>
      <c r="K180" s="47" t="str">
        <f>'Master List'!J180</f>
        <v>Mr Saeed Ashraf</v>
      </c>
      <c r="L180" s="47" t="str">
        <f>'Master List'!M180</f>
        <v>Morriston Hospital</v>
      </c>
      <c r="M180" s="47" t="str">
        <f>VLOOKUP(L180, 'CWM &amp; Location'!B:D, 3, FALSE)</f>
        <v>Swansea</v>
      </c>
      <c r="N180" s="47" t="str">
        <f>IF('Master List'!O180="", 'Master List'!N180, CONCATENATE('Master List'!N180, " / ", 'Master List'!O180))</f>
        <v>General Surgery / Colorectal Surgery</v>
      </c>
      <c r="O180" s="47" t="str">
        <f>'Master List'!P180</f>
        <v>Mr Mark Davies</v>
      </c>
      <c r="P180" s="47" t="str">
        <f>'Master List'!S180</f>
        <v>Morriston Hospital</v>
      </c>
      <c r="Q180" s="47" t="str">
        <f>VLOOKUP(P180, 'CWM &amp; Location'!B:D, 3, FALSE)</f>
        <v>Swansea</v>
      </c>
      <c r="R180" s="47" t="str">
        <f>IF('Master List'!U180="", 'Master List'!T180, CONCATENATE('Master List'!T180, " / ", 'Master List'!U180))</f>
        <v>Emergency Medicine</v>
      </c>
      <c r="S180" s="47" t="str">
        <f>'Master List'!V180</f>
        <v>Dr Sue West-Jones</v>
      </c>
      <c r="T180" s="49" t="str">
        <f>IF('Master List'!Y180="", "", 'Master List'!Y180)</f>
        <v/>
      </c>
      <c r="U180" s="49" t="str">
        <f>IF(T180="", "", VLOOKUP(T180, 'CWM &amp; Location'!B:D, 3, FALSE))</f>
        <v/>
      </c>
      <c r="V180" s="49" t="str">
        <f>IF('Master List'!Z180="", "", 'Master List'!Z180)</f>
        <v/>
      </c>
      <c r="W180" s="49" t="str">
        <f>IF('Master List'!AA180="", "", 'Master List'!AA180)</f>
        <v/>
      </c>
    </row>
    <row r="181" spans="1:23" ht="29.25" customHeight="1" x14ac:dyDescent="0.25">
      <c r="A181" s="47" t="str">
        <f>'Master List'!A181</f>
        <v>FP</v>
      </c>
      <c r="B181" s="47" t="str">
        <f>'Master List'!B181</f>
        <v>F2/7A3/060c</v>
      </c>
      <c r="C181" s="47" t="str">
        <f>'Master List'!C181</f>
        <v>WAL/F2/060c</v>
      </c>
      <c r="D181" s="48">
        <v>1</v>
      </c>
      <c r="E181" s="52" t="str">
        <f t="shared" si="2"/>
        <v>Emergency Medicine, Cardio-thoracic Surgery, General Surgery / Colorectal Surgery</v>
      </c>
      <c r="F181" s="49" t="str">
        <f>'Master List'!F181</f>
        <v>Swansea Bay Local University Health Board</v>
      </c>
      <c r="G181" s="49" t="str">
        <f>'Master List'!D181</f>
        <v>Dr Sue West-Jones</v>
      </c>
      <c r="H181" s="47" t="str">
        <f>'Master List'!G181</f>
        <v>Morriston Hospital</v>
      </c>
      <c r="I181" s="47" t="str">
        <f>VLOOKUP(H181, 'CWM &amp; Location'!B:D, 3, FALSE)</f>
        <v>Swansea</v>
      </c>
      <c r="J181" s="47" t="str">
        <f>IF('Master List'!I181="", 'Master List'!H181, CONCATENATE('Master List'!H181, " / ", 'Master List'!I181))</f>
        <v>Emergency Medicine</v>
      </c>
      <c r="K181" s="47" t="str">
        <f>'Master List'!J181</f>
        <v>Dr Sue West-Jones</v>
      </c>
      <c r="L181" s="47" t="str">
        <f>'Master List'!M181</f>
        <v>Morriston Hospital</v>
      </c>
      <c r="M181" s="47" t="str">
        <f>VLOOKUP(L181, 'CWM &amp; Location'!B:D, 3, FALSE)</f>
        <v>Swansea</v>
      </c>
      <c r="N181" s="47" t="str">
        <f>IF('Master List'!O181="", 'Master List'!N181, CONCATENATE('Master List'!N181, " / ", 'Master List'!O181))</f>
        <v>Cardio-thoracic Surgery</v>
      </c>
      <c r="O181" s="47" t="str">
        <f>'Master List'!P181</f>
        <v>Mr Saeed Ashraf</v>
      </c>
      <c r="P181" s="47" t="str">
        <f>'Master List'!S181</f>
        <v>Morriston Hospital</v>
      </c>
      <c r="Q181" s="47" t="str">
        <f>VLOOKUP(P181, 'CWM &amp; Location'!B:D, 3, FALSE)</f>
        <v>Swansea</v>
      </c>
      <c r="R181" s="47" t="str">
        <f>IF('Master List'!U181="", 'Master List'!T181, CONCATENATE('Master List'!T181, " / ", 'Master List'!U181))</f>
        <v>General Surgery / Colorectal Surgery</v>
      </c>
      <c r="S181" s="47" t="str">
        <f>'Master List'!V181</f>
        <v>Mr Mark Davies</v>
      </c>
      <c r="T181" s="49" t="str">
        <f>IF('Master List'!Y181="", "", 'Master List'!Y181)</f>
        <v/>
      </c>
      <c r="U181" s="49" t="str">
        <f>IF(T181="", "", VLOOKUP(T181, 'CWM &amp; Location'!B:D, 3, FALSE))</f>
        <v/>
      </c>
      <c r="V181" s="49" t="str">
        <f>IF('Master List'!Z181="", "", 'Master List'!Z181)</f>
        <v/>
      </c>
      <c r="W181" s="49" t="str">
        <f>IF('Master List'!AA181="", "", 'Master List'!AA181)</f>
        <v/>
      </c>
    </row>
    <row r="182" spans="1:23" ht="29.25" customHeight="1" x14ac:dyDescent="0.25">
      <c r="A182" s="47" t="str">
        <f>'Master List'!A182</f>
        <v>FP</v>
      </c>
      <c r="B182" s="47" t="str">
        <f>'Master List'!B182</f>
        <v>F2/7A3/061a</v>
      </c>
      <c r="C182" s="47" t="str">
        <f>'Master List'!C182</f>
        <v>WAL/F2/061a</v>
      </c>
      <c r="D182" s="48">
        <v>1</v>
      </c>
      <c r="E182" s="52" t="str">
        <f t="shared" si="2"/>
        <v>Plastic Surgery, Palliative Medicine, General Surgery</v>
      </c>
      <c r="F182" s="49" t="str">
        <f>'Master List'!F182</f>
        <v>Swansea Bay Local University Health Board</v>
      </c>
      <c r="G182" s="49" t="str">
        <f>'Master List'!D182</f>
        <v>Mr Jeremy Yarrow</v>
      </c>
      <c r="H182" s="47" t="str">
        <f>'Master List'!G182</f>
        <v>Morriston Hospital</v>
      </c>
      <c r="I182" s="47" t="str">
        <f>VLOOKUP(H182, 'CWM &amp; Location'!B:D, 3, FALSE)</f>
        <v>Swansea</v>
      </c>
      <c r="J182" s="47" t="str">
        <f>IF('Master List'!I182="", 'Master List'!H182, CONCATENATE('Master List'!H182, " / ", 'Master List'!I182))</f>
        <v>Plastic Surgery</v>
      </c>
      <c r="K182" s="47" t="str">
        <f>'Master List'!J182</f>
        <v>Mr Jeremy Yarrow</v>
      </c>
      <c r="L182" s="47" t="str">
        <f>'Master List'!M182</f>
        <v>Morriston Hospital / Tŷ Olwen Hospice</v>
      </c>
      <c r="M182" s="47" t="str">
        <f>VLOOKUP(L182, 'CWM &amp; Location'!B:D, 3, FALSE)</f>
        <v>Swansea</v>
      </c>
      <c r="N182" s="47" t="str">
        <f>IF('Master List'!O182="", 'Master List'!N182, CONCATENATE('Master List'!N182, " / ", 'Master List'!O182))</f>
        <v>Palliative Medicine</v>
      </c>
      <c r="O182" s="47" t="str">
        <f>'Master List'!P182</f>
        <v>Dr Anthony Williams</v>
      </c>
      <c r="P182" s="47" t="str">
        <f>'Master List'!S182</f>
        <v>Morriston Hospital</v>
      </c>
      <c r="Q182" s="47" t="str">
        <f>VLOOKUP(P182, 'CWM &amp; Location'!B:D, 3, FALSE)</f>
        <v>Swansea</v>
      </c>
      <c r="R182" s="47" t="str">
        <f>IF('Master List'!U182="", 'Master List'!T182, CONCATENATE('Master List'!T182, " / ", 'Master List'!U182))</f>
        <v>General Surgery</v>
      </c>
      <c r="S182" s="47" t="str">
        <f>'Master List'!V182</f>
        <v>Mr Richard Egan</v>
      </c>
      <c r="T182" s="49" t="str">
        <f>IF('Master List'!Y182="", "", 'Master List'!Y182)</f>
        <v/>
      </c>
      <c r="U182" s="49" t="str">
        <f>IF(T182="", "", VLOOKUP(T182, 'CWM &amp; Location'!B:D, 3, FALSE))</f>
        <v/>
      </c>
      <c r="V182" s="49" t="str">
        <f>IF('Master List'!Z182="", "", 'Master List'!Z182)</f>
        <v/>
      </c>
      <c r="W182" s="49" t="str">
        <f>IF('Master List'!AA182="", "", 'Master List'!AA182)</f>
        <v/>
      </c>
    </row>
    <row r="183" spans="1:23" ht="29.25" customHeight="1" x14ac:dyDescent="0.25">
      <c r="A183" s="47" t="str">
        <f>'Master List'!A183</f>
        <v>FP</v>
      </c>
      <c r="B183" s="47" t="str">
        <f>'Master List'!B183</f>
        <v>F2/7A3/061b</v>
      </c>
      <c r="C183" s="47" t="str">
        <f>'Master List'!C183</f>
        <v>WAL/F2/061b</v>
      </c>
      <c r="D183" s="48">
        <v>1</v>
      </c>
      <c r="E183" s="52" t="str">
        <f t="shared" si="2"/>
        <v>General Surgery, Plastic Surgery, Palliative Medicine</v>
      </c>
      <c r="F183" s="49" t="str">
        <f>'Master List'!F183</f>
        <v>Swansea Bay Local University Health Board</v>
      </c>
      <c r="G183" s="49" t="str">
        <f>'Master List'!D183</f>
        <v>Mr Richard Egan</v>
      </c>
      <c r="H183" s="47" t="str">
        <f>'Master List'!G183</f>
        <v>Morriston Hospital</v>
      </c>
      <c r="I183" s="47" t="str">
        <f>VLOOKUP(H183, 'CWM &amp; Location'!B:D, 3, FALSE)</f>
        <v>Swansea</v>
      </c>
      <c r="J183" s="47" t="str">
        <f>IF('Master List'!I183="", 'Master List'!H183, CONCATENATE('Master List'!H183, " / ", 'Master List'!I183))</f>
        <v>General Surgery</v>
      </c>
      <c r="K183" s="47" t="str">
        <f>'Master List'!J183</f>
        <v>Mr Richard Egan</v>
      </c>
      <c r="L183" s="47" t="str">
        <f>'Master List'!M183</f>
        <v>Morriston Hospital</v>
      </c>
      <c r="M183" s="47" t="str">
        <f>VLOOKUP(L183, 'CWM &amp; Location'!B:D, 3, FALSE)</f>
        <v>Swansea</v>
      </c>
      <c r="N183" s="47" t="str">
        <f>IF('Master List'!O183="", 'Master List'!N183, CONCATENATE('Master List'!N183, " / ", 'Master List'!O183))</f>
        <v>Plastic Surgery</v>
      </c>
      <c r="O183" s="47" t="str">
        <f>'Master List'!P183</f>
        <v>Mr Jeremy Yarrow</v>
      </c>
      <c r="P183" s="47" t="str">
        <f>'Master List'!S183</f>
        <v>Morriston Hospital / Tŷ Olwen Hospice</v>
      </c>
      <c r="Q183" s="47" t="str">
        <f>VLOOKUP(P183, 'CWM &amp; Location'!B:D, 3, FALSE)</f>
        <v>Swansea</v>
      </c>
      <c r="R183" s="47" t="str">
        <f>IF('Master List'!U183="", 'Master List'!T183, CONCATENATE('Master List'!T183, " / ", 'Master List'!U183))</f>
        <v>Palliative Medicine</v>
      </c>
      <c r="S183" s="47" t="str">
        <f>'Master List'!V183</f>
        <v>Dr Anthony Williams</v>
      </c>
      <c r="T183" s="49" t="str">
        <f>IF('Master List'!Y183="", "", 'Master List'!Y183)</f>
        <v/>
      </c>
      <c r="U183" s="49" t="str">
        <f>IF(T183="", "", VLOOKUP(T183, 'CWM &amp; Location'!B:D, 3, FALSE))</f>
        <v/>
      </c>
      <c r="V183" s="49" t="str">
        <f>IF('Master List'!Z183="", "", 'Master List'!Z183)</f>
        <v/>
      </c>
      <c r="W183" s="49" t="str">
        <f>IF('Master List'!AA183="", "", 'Master List'!AA183)</f>
        <v/>
      </c>
    </row>
    <row r="184" spans="1:23" ht="29.25" customHeight="1" x14ac:dyDescent="0.25">
      <c r="A184" s="47" t="str">
        <f>'Master List'!A184</f>
        <v>FP</v>
      </c>
      <c r="B184" s="47" t="str">
        <f>'Master List'!B184</f>
        <v>F2/7A3/061c</v>
      </c>
      <c r="C184" s="47" t="str">
        <f>'Master List'!C184</f>
        <v>WAL/F2/061c</v>
      </c>
      <c r="D184" s="48">
        <v>1</v>
      </c>
      <c r="E184" s="52" t="str">
        <f t="shared" si="2"/>
        <v>Palliative Medicine, General Surgery, Plastic Surgery</v>
      </c>
      <c r="F184" s="49" t="str">
        <f>'Master List'!F184</f>
        <v>Swansea Bay Local University Health Board</v>
      </c>
      <c r="G184" s="49" t="str">
        <f>'Master List'!D184</f>
        <v>Dr Anthony Williams</v>
      </c>
      <c r="H184" s="47" t="str">
        <f>'Master List'!G184</f>
        <v>Morriston Hospital / Tŷ Olwen Hospice</v>
      </c>
      <c r="I184" s="47" t="str">
        <f>VLOOKUP(H184, 'CWM &amp; Location'!B:D, 3, FALSE)</f>
        <v>Swansea</v>
      </c>
      <c r="J184" s="47" t="str">
        <f>IF('Master List'!I184="", 'Master List'!H184, CONCATENATE('Master List'!H184, " / ", 'Master List'!I184))</f>
        <v>Palliative Medicine</v>
      </c>
      <c r="K184" s="47" t="str">
        <f>'Master List'!J184</f>
        <v>Dr Anthony Williams</v>
      </c>
      <c r="L184" s="47" t="str">
        <f>'Master List'!M184</f>
        <v>Morriston Hospital</v>
      </c>
      <c r="M184" s="47" t="str">
        <f>VLOOKUP(L184, 'CWM &amp; Location'!B:D, 3, FALSE)</f>
        <v>Swansea</v>
      </c>
      <c r="N184" s="47" t="str">
        <f>IF('Master List'!O184="", 'Master List'!N184, CONCATENATE('Master List'!N184, " / ", 'Master List'!O184))</f>
        <v>General Surgery</v>
      </c>
      <c r="O184" s="47" t="str">
        <f>'Master List'!P184</f>
        <v>Mr Richard Egan</v>
      </c>
      <c r="P184" s="47" t="str">
        <f>'Master List'!S184</f>
        <v>Morriston Hospital</v>
      </c>
      <c r="Q184" s="47" t="str">
        <f>VLOOKUP(P184, 'CWM &amp; Location'!B:D, 3, FALSE)</f>
        <v>Swansea</v>
      </c>
      <c r="R184" s="47" t="str">
        <f>IF('Master List'!U184="", 'Master List'!T184, CONCATENATE('Master List'!T184, " / ", 'Master List'!U184))</f>
        <v>Plastic Surgery</v>
      </c>
      <c r="S184" s="47" t="str">
        <f>'Master List'!V184</f>
        <v>Mr Jeremy Yarrow</v>
      </c>
      <c r="T184" s="49" t="str">
        <f>IF('Master List'!Y184="", "", 'Master List'!Y184)</f>
        <v/>
      </c>
      <c r="U184" s="49" t="str">
        <f>IF(T184="", "", VLOOKUP(T184, 'CWM &amp; Location'!B:D, 3, FALSE))</f>
        <v/>
      </c>
      <c r="V184" s="49" t="str">
        <f>IF('Master List'!Z184="", "", 'Master List'!Z184)</f>
        <v/>
      </c>
      <c r="W184" s="49" t="str">
        <f>IF('Master List'!AA184="", "", 'Master List'!AA184)</f>
        <v/>
      </c>
    </row>
    <row r="185" spans="1:23" ht="29.25" customHeight="1" x14ac:dyDescent="0.25">
      <c r="A185" s="47" t="str">
        <f>'Master List'!A185</f>
        <v>FP</v>
      </c>
      <c r="B185" s="47" t="str">
        <f>'Master List'!B185</f>
        <v>F2/7A3/062a</v>
      </c>
      <c r="C185" s="47" t="str">
        <f>'Master List'!C185</f>
        <v>WAL/F2/062a</v>
      </c>
      <c r="D185" s="48">
        <v>1</v>
      </c>
      <c r="E185" s="52" t="str">
        <f t="shared" si="2"/>
        <v>Emergency Medicine, General (Internal) Medicine / Geriatric Medicine &amp; Orthogeriatrics, Clinical Oncology</v>
      </c>
      <c r="F185" s="49" t="str">
        <f>'Master List'!F185</f>
        <v>Swansea Bay Local University Health Board</v>
      </c>
      <c r="G185" s="49" t="str">
        <f>'Master List'!D185</f>
        <v>Dr Howard Allen</v>
      </c>
      <c r="H185" s="47" t="str">
        <f>'Master List'!G185</f>
        <v>Morriston Hospital</v>
      </c>
      <c r="I185" s="47" t="str">
        <f>VLOOKUP(H185, 'CWM &amp; Location'!B:D, 3, FALSE)</f>
        <v>Swansea</v>
      </c>
      <c r="J185" s="47" t="str">
        <f>IF('Master List'!I185="", 'Master List'!H185, CONCATENATE('Master List'!H185, " / ", 'Master List'!I185))</f>
        <v>Emergency Medicine</v>
      </c>
      <c r="K185" s="47" t="str">
        <f>'Master List'!J185</f>
        <v>Dr Howard Allen</v>
      </c>
      <c r="L185" s="47" t="str">
        <f>'Master List'!M185</f>
        <v>Singleton Hospital</v>
      </c>
      <c r="M185" s="47" t="str">
        <f>VLOOKUP(L185, 'CWM &amp; Location'!B:D, 3, FALSE)</f>
        <v>Swansea</v>
      </c>
      <c r="N185" s="47" t="str">
        <f>IF('Master List'!O185="", 'Master List'!N185, CONCATENATE('Master List'!N185, " / ", 'Master List'!O185))</f>
        <v>General (Internal) Medicine / Geriatric Medicine &amp; Orthogeriatrics</v>
      </c>
      <c r="O185" s="47" t="str">
        <f>'Master List'!P185</f>
        <v>Dr Praveen Pathmanaban</v>
      </c>
      <c r="P185" s="47" t="str">
        <f>'Master List'!S185</f>
        <v>Singleton Hospital</v>
      </c>
      <c r="Q185" s="47" t="str">
        <f>VLOOKUP(P185, 'CWM &amp; Location'!B:D, 3, FALSE)</f>
        <v>Swansea</v>
      </c>
      <c r="R185" s="47" t="str">
        <f>IF('Master List'!U185="", 'Master List'!T185, CONCATENATE('Master List'!T185, " / ", 'Master List'!U185))</f>
        <v>Clinical Oncology</v>
      </c>
      <c r="S185" s="47" t="str">
        <f>'Master List'!V185</f>
        <v>Dr Steve Kihara</v>
      </c>
      <c r="T185" s="49" t="str">
        <f>IF('Master List'!Y185="", "", 'Master List'!Y185)</f>
        <v/>
      </c>
      <c r="U185" s="49" t="str">
        <f>IF(T185="", "", VLOOKUP(T185, 'CWM &amp; Location'!B:D, 3, FALSE))</f>
        <v/>
      </c>
      <c r="V185" s="49" t="str">
        <f>IF('Master List'!Z185="", "", 'Master List'!Z185)</f>
        <v/>
      </c>
      <c r="W185" s="49" t="str">
        <f>IF('Master List'!AA185="", "", 'Master List'!AA185)</f>
        <v/>
      </c>
    </row>
    <row r="186" spans="1:23" ht="29.25" customHeight="1" x14ac:dyDescent="0.25">
      <c r="A186" s="47" t="str">
        <f>'Master List'!A186</f>
        <v>FP</v>
      </c>
      <c r="B186" s="47" t="str">
        <f>'Master List'!B186</f>
        <v>F2/7A3/062b</v>
      </c>
      <c r="C186" s="47" t="str">
        <f>'Master List'!C186</f>
        <v>WAL/F2/062b</v>
      </c>
      <c r="D186" s="48">
        <v>1</v>
      </c>
      <c r="E186" s="52" t="str">
        <f t="shared" si="2"/>
        <v>Clinical Oncology, Emergency Medicine, General (Internal) Medicine / Geriatric Medicine &amp; Orthogeriatrics</v>
      </c>
      <c r="F186" s="49" t="str">
        <f>'Master List'!F186</f>
        <v>Swansea Bay Local University Health Board</v>
      </c>
      <c r="G186" s="49" t="str">
        <f>'Master List'!D186</f>
        <v>Dr Steve Kihara</v>
      </c>
      <c r="H186" s="47" t="str">
        <f>'Master List'!G186</f>
        <v>Singleton Hospital</v>
      </c>
      <c r="I186" s="47" t="str">
        <f>VLOOKUP(H186, 'CWM &amp; Location'!B:D, 3, FALSE)</f>
        <v>Swansea</v>
      </c>
      <c r="J186" s="47" t="str">
        <f>IF('Master List'!I186="", 'Master List'!H186, CONCATENATE('Master List'!H186, " / ", 'Master List'!I186))</f>
        <v>Clinical Oncology</v>
      </c>
      <c r="K186" s="47" t="str">
        <f>'Master List'!J186</f>
        <v>Dr Steve Kihara</v>
      </c>
      <c r="L186" s="47" t="str">
        <f>'Master List'!M186</f>
        <v>Morriston Hospital</v>
      </c>
      <c r="M186" s="47" t="str">
        <f>VLOOKUP(L186, 'CWM &amp; Location'!B:D, 3, FALSE)</f>
        <v>Swansea</v>
      </c>
      <c r="N186" s="47" t="str">
        <f>IF('Master List'!O186="", 'Master List'!N186, CONCATENATE('Master List'!N186, " / ", 'Master List'!O186))</f>
        <v>Emergency Medicine</v>
      </c>
      <c r="O186" s="47" t="str">
        <f>'Master List'!P186</f>
        <v>Dr Howard Allen</v>
      </c>
      <c r="P186" s="47" t="str">
        <f>'Master List'!S186</f>
        <v>Singleton Hospital</v>
      </c>
      <c r="Q186" s="47" t="str">
        <f>VLOOKUP(P186, 'CWM &amp; Location'!B:D, 3, FALSE)</f>
        <v>Swansea</v>
      </c>
      <c r="R186" s="47" t="str">
        <f>IF('Master List'!U186="", 'Master List'!T186, CONCATENATE('Master List'!T186, " / ", 'Master List'!U186))</f>
        <v>General (Internal) Medicine / Geriatric Medicine &amp; Orthogeriatrics</v>
      </c>
      <c r="S186" s="47" t="str">
        <f>'Master List'!V186</f>
        <v>Dr Praveen Pathmanaban</v>
      </c>
      <c r="T186" s="49" t="str">
        <f>IF('Master List'!Y186="", "", 'Master List'!Y186)</f>
        <v/>
      </c>
      <c r="U186" s="49" t="str">
        <f>IF(T186="", "", VLOOKUP(T186, 'CWM &amp; Location'!B:D, 3, FALSE))</f>
        <v/>
      </c>
      <c r="V186" s="49" t="str">
        <f>IF('Master List'!Z186="", "", 'Master List'!Z186)</f>
        <v/>
      </c>
      <c r="W186" s="49" t="str">
        <f>IF('Master List'!AA186="", "", 'Master List'!AA186)</f>
        <v/>
      </c>
    </row>
    <row r="187" spans="1:23" ht="29.25" customHeight="1" x14ac:dyDescent="0.25">
      <c r="A187" s="47" t="str">
        <f>'Master List'!A187</f>
        <v>FP</v>
      </c>
      <c r="B187" s="47" t="str">
        <f>'Master List'!B187</f>
        <v>F2/7A3/062c</v>
      </c>
      <c r="C187" s="47" t="str">
        <f>'Master List'!C187</f>
        <v>WAL/F2/062c</v>
      </c>
      <c r="D187" s="48">
        <v>1</v>
      </c>
      <c r="E187" s="52" t="str">
        <f t="shared" si="2"/>
        <v>General (Internal) Medicine / Geriatric Medicine &amp; Orthogeriatrics, Clinical Oncology, Emergency Medicine</v>
      </c>
      <c r="F187" s="49" t="str">
        <f>'Master List'!F187</f>
        <v>Swansea Bay Local University Health Board</v>
      </c>
      <c r="G187" s="49" t="str">
        <f>'Master List'!D187</f>
        <v>Dr Praveen Pathmanaban</v>
      </c>
      <c r="H187" s="47" t="str">
        <f>'Master List'!G187</f>
        <v>Singleton Hospital</v>
      </c>
      <c r="I187" s="47" t="str">
        <f>VLOOKUP(H187, 'CWM &amp; Location'!B:D, 3, FALSE)</f>
        <v>Swansea</v>
      </c>
      <c r="J187" s="47" t="str">
        <f>IF('Master List'!I187="", 'Master List'!H187, CONCATENATE('Master List'!H187, " / ", 'Master List'!I187))</f>
        <v>General (Internal) Medicine / Geriatric Medicine &amp; Orthogeriatrics</v>
      </c>
      <c r="K187" s="47" t="str">
        <f>'Master List'!J187</f>
        <v>Dr Praveen Pathmanaban</v>
      </c>
      <c r="L187" s="47" t="str">
        <f>'Master List'!M187</f>
        <v>Singleton Hospital</v>
      </c>
      <c r="M187" s="47" t="str">
        <f>VLOOKUP(L187, 'CWM &amp; Location'!B:D, 3, FALSE)</f>
        <v>Swansea</v>
      </c>
      <c r="N187" s="47" t="str">
        <f>IF('Master List'!O187="", 'Master List'!N187, CONCATENATE('Master List'!N187, " / ", 'Master List'!O187))</f>
        <v>Clinical Oncology</v>
      </c>
      <c r="O187" s="47" t="str">
        <f>'Master List'!P187</f>
        <v>Dr Steve Kihara</v>
      </c>
      <c r="P187" s="47" t="str">
        <f>'Master List'!S187</f>
        <v>Morriston Hospital</v>
      </c>
      <c r="Q187" s="47" t="str">
        <f>VLOOKUP(P187, 'CWM &amp; Location'!B:D, 3, FALSE)</f>
        <v>Swansea</v>
      </c>
      <c r="R187" s="47" t="str">
        <f>IF('Master List'!U187="", 'Master List'!T187, CONCATENATE('Master List'!T187, " / ", 'Master List'!U187))</f>
        <v>Emergency Medicine</v>
      </c>
      <c r="S187" s="47" t="str">
        <f>'Master List'!V187</f>
        <v>Dr Howard Allen</v>
      </c>
      <c r="T187" s="49" t="str">
        <f>IF('Master List'!Y187="", "", 'Master List'!Y187)</f>
        <v/>
      </c>
      <c r="U187" s="49" t="str">
        <f>IF(T187="", "", VLOOKUP(T187, 'CWM &amp; Location'!B:D, 3, FALSE))</f>
        <v/>
      </c>
      <c r="V187" s="49" t="str">
        <f>IF('Master List'!Z187="", "", 'Master List'!Z187)</f>
        <v/>
      </c>
      <c r="W187" s="49" t="str">
        <f>IF('Master List'!AA187="", "", 'Master List'!AA187)</f>
        <v/>
      </c>
    </row>
    <row r="188" spans="1:23" ht="29.25" customHeight="1" x14ac:dyDescent="0.25">
      <c r="A188" s="47" t="str">
        <f>'Master List'!A188</f>
        <v>FP</v>
      </c>
      <c r="B188" s="47" t="str">
        <f>'Master List'!B188</f>
        <v>F2/7A3/063a</v>
      </c>
      <c r="C188" s="47" t="str">
        <f>'Master List'!C188</f>
        <v>WAL/F2/063a</v>
      </c>
      <c r="D188" s="48">
        <v>1</v>
      </c>
      <c r="E188" s="52" t="str">
        <f t="shared" si="2"/>
        <v>Emergency Medicine, Trauma and Orthopaedic Surgery, General Practice</v>
      </c>
      <c r="F188" s="49" t="str">
        <f>'Master List'!F188</f>
        <v>Swansea Bay Local University Health Board</v>
      </c>
      <c r="G188" s="49" t="str">
        <f>'Master List'!D188</f>
        <v>Dr Kais Mustafa</v>
      </c>
      <c r="H188" s="47" t="str">
        <f>'Master List'!G188</f>
        <v>Morriston Hospital</v>
      </c>
      <c r="I188" s="47" t="str">
        <f>VLOOKUP(H188, 'CWM &amp; Location'!B:D, 3, FALSE)</f>
        <v>Swansea</v>
      </c>
      <c r="J188" s="47" t="str">
        <f>IF('Master List'!I188="", 'Master List'!H188, CONCATENATE('Master List'!H188, " / ", 'Master List'!I188))</f>
        <v>Emergency Medicine</v>
      </c>
      <c r="K188" s="47" t="str">
        <f>'Master List'!J188</f>
        <v>Dr Kais Mustafa</v>
      </c>
      <c r="L188" s="47" t="str">
        <f>'Master List'!M188</f>
        <v>Morriston Hospital</v>
      </c>
      <c r="M188" s="47" t="str">
        <f>VLOOKUP(L188, 'CWM &amp; Location'!B:D, 3, FALSE)</f>
        <v>Swansea</v>
      </c>
      <c r="N188" s="47" t="str">
        <f>IF('Master List'!O188="", 'Master List'!N188, CONCATENATE('Master List'!N188, " / ", 'Master List'!O188))</f>
        <v>Trauma and Orthopaedic Surgery</v>
      </c>
      <c r="O188" s="47" t="str">
        <f>'Master List'!P188</f>
        <v>Mr Ujjal Choudhuri</v>
      </c>
      <c r="P188" s="47" t="str">
        <f>'Master List'!S188</f>
        <v>Briton Ferry Health Centre</v>
      </c>
      <c r="Q188" s="47" t="str">
        <f>VLOOKUP(P188, 'CWM &amp; Location'!B:D, 3, FALSE)</f>
        <v>Neath</v>
      </c>
      <c r="R188" s="47" t="str">
        <f>IF('Master List'!U188="", 'Master List'!T188, CONCATENATE('Master List'!T188, " / ", 'Master List'!U188))</f>
        <v>General Practice</v>
      </c>
      <c r="S188" s="47" t="str">
        <f>'Master List'!V188</f>
        <v>Dr Heather Wilkes</v>
      </c>
      <c r="T188" s="49" t="str">
        <f>IF('Master List'!Y188="", "", 'Master List'!Y188)</f>
        <v/>
      </c>
      <c r="U188" s="49" t="str">
        <f>IF(T188="", "", VLOOKUP(T188, 'CWM &amp; Location'!B:D, 3, FALSE))</f>
        <v/>
      </c>
      <c r="V188" s="49" t="str">
        <f>IF('Master List'!Z188="", "", 'Master List'!Z188)</f>
        <v/>
      </c>
      <c r="W188" s="49" t="str">
        <f>IF('Master List'!AA188="", "", 'Master List'!AA188)</f>
        <v/>
      </c>
    </row>
    <row r="189" spans="1:23" ht="29.25" customHeight="1" x14ac:dyDescent="0.25">
      <c r="A189" s="47" t="str">
        <f>'Master List'!A189</f>
        <v>FP</v>
      </c>
      <c r="B189" s="47" t="str">
        <f>'Master List'!B189</f>
        <v>F2/7A3/063b</v>
      </c>
      <c r="C189" s="47" t="str">
        <f>'Master List'!C189</f>
        <v>WAL/F2/063b</v>
      </c>
      <c r="D189" s="48">
        <v>1</v>
      </c>
      <c r="E189" s="52" t="str">
        <f t="shared" si="2"/>
        <v>General Practice, Emergency Medicine, Trauma and Orthopaedic Surgery</v>
      </c>
      <c r="F189" s="49" t="str">
        <f>'Master List'!F189</f>
        <v>Swansea Bay Local University Health Board</v>
      </c>
      <c r="G189" s="49" t="str">
        <f>'Master List'!D189</f>
        <v>Dr Heather Wilkes</v>
      </c>
      <c r="H189" s="47" t="str">
        <f>'Master List'!G189</f>
        <v>Briton Ferry Health Centre</v>
      </c>
      <c r="I189" s="47" t="str">
        <f>VLOOKUP(H189, 'CWM &amp; Location'!B:D, 3, FALSE)</f>
        <v>Neath</v>
      </c>
      <c r="J189" s="47" t="str">
        <f>IF('Master List'!I189="", 'Master List'!H189, CONCATENATE('Master List'!H189, " / ", 'Master List'!I189))</f>
        <v>General Practice</v>
      </c>
      <c r="K189" s="47" t="str">
        <f>'Master List'!J189</f>
        <v>Dr Heather Wilkes</v>
      </c>
      <c r="L189" s="47" t="str">
        <f>'Master List'!M189</f>
        <v>Morriston Hospital</v>
      </c>
      <c r="M189" s="47" t="str">
        <f>VLOOKUP(L189, 'CWM &amp; Location'!B:D, 3, FALSE)</f>
        <v>Swansea</v>
      </c>
      <c r="N189" s="47" t="str">
        <f>IF('Master List'!O189="", 'Master List'!N189, CONCATENATE('Master List'!N189, " / ", 'Master List'!O189))</f>
        <v>Emergency Medicine</v>
      </c>
      <c r="O189" s="47" t="str">
        <f>'Master List'!P189</f>
        <v>Dr Kais Mustafa</v>
      </c>
      <c r="P189" s="47" t="str">
        <f>'Master List'!S189</f>
        <v>Morriston Hospital</v>
      </c>
      <c r="Q189" s="47" t="str">
        <f>VLOOKUP(P189, 'CWM &amp; Location'!B:D, 3, FALSE)</f>
        <v>Swansea</v>
      </c>
      <c r="R189" s="47" t="str">
        <f>IF('Master List'!U189="", 'Master List'!T189, CONCATENATE('Master List'!T189, " / ", 'Master List'!U189))</f>
        <v>Trauma and Orthopaedic Surgery</v>
      </c>
      <c r="S189" s="47" t="str">
        <f>'Master List'!V189</f>
        <v>Mr Ujjal Choudhuri</v>
      </c>
      <c r="T189" s="49" t="str">
        <f>IF('Master List'!Y189="", "", 'Master List'!Y189)</f>
        <v/>
      </c>
      <c r="U189" s="49" t="str">
        <f>IF(T189="", "", VLOOKUP(T189, 'CWM &amp; Location'!B:D, 3, FALSE))</f>
        <v/>
      </c>
      <c r="V189" s="49" t="str">
        <f>IF('Master List'!Z189="", "", 'Master List'!Z189)</f>
        <v/>
      </c>
      <c r="W189" s="49" t="str">
        <f>IF('Master List'!AA189="", "", 'Master List'!AA189)</f>
        <v/>
      </c>
    </row>
    <row r="190" spans="1:23" ht="29.25" customHeight="1" x14ac:dyDescent="0.25">
      <c r="A190" s="47" t="str">
        <f>'Master List'!A190</f>
        <v>FP</v>
      </c>
      <c r="B190" s="47" t="str">
        <f>'Master List'!B190</f>
        <v>F2/7A3/063c</v>
      </c>
      <c r="C190" s="47" t="str">
        <f>'Master List'!C190</f>
        <v>WAL/F2/063c</v>
      </c>
      <c r="D190" s="48">
        <v>1</v>
      </c>
      <c r="E190" s="52" t="str">
        <f t="shared" si="2"/>
        <v>Trauma and Orthopaedic Surgery, General Practice, Emergency Medicine</v>
      </c>
      <c r="F190" s="49" t="str">
        <f>'Master List'!F190</f>
        <v>Swansea Bay Local University Health Board</v>
      </c>
      <c r="G190" s="49" t="str">
        <f>'Master List'!D190</f>
        <v>Mr Ujjal Choudhuri</v>
      </c>
      <c r="H190" s="47" t="str">
        <f>'Master List'!G190</f>
        <v>Morriston Hospital</v>
      </c>
      <c r="I190" s="47" t="str">
        <f>VLOOKUP(H190, 'CWM &amp; Location'!B:D, 3, FALSE)</f>
        <v>Swansea</v>
      </c>
      <c r="J190" s="47" t="str">
        <f>IF('Master List'!I190="", 'Master List'!H190, CONCATENATE('Master List'!H190, " / ", 'Master List'!I190))</f>
        <v>Trauma and Orthopaedic Surgery</v>
      </c>
      <c r="K190" s="47" t="str">
        <f>'Master List'!J190</f>
        <v>Mr Ujjal Choudhuri</v>
      </c>
      <c r="L190" s="47" t="str">
        <f>'Master List'!M190</f>
        <v>Briton Ferry Health Centre</v>
      </c>
      <c r="M190" s="47" t="str">
        <f>VLOOKUP(L190, 'CWM &amp; Location'!B:D, 3, FALSE)</f>
        <v>Neath</v>
      </c>
      <c r="N190" s="47" t="str">
        <f>IF('Master List'!O190="", 'Master List'!N190, CONCATENATE('Master List'!N190, " / ", 'Master List'!O190))</f>
        <v>General Practice</v>
      </c>
      <c r="O190" s="47" t="str">
        <f>'Master List'!P190</f>
        <v>Dr Heather Wilkes</v>
      </c>
      <c r="P190" s="47" t="str">
        <f>'Master List'!S190</f>
        <v>Morriston Hospital</v>
      </c>
      <c r="Q190" s="47" t="str">
        <f>VLOOKUP(P190, 'CWM &amp; Location'!B:D, 3, FALSE)</f>
        <v>Swansea</v>
      </c>
      <c r="R190" s="47" t="str">
        <f>IF('Master List'!U190="", 'Master List'!T190, CONCATENATE('Master List'!T190, " / ", 'Master List'!U190))</f>
        <v>Emergency Medicine</v>
      </c>
      <c r="S190" s="47" t="str">
        <f>'Master List'!V190</f>
        <v>Dr Kais Mustafa</v>
      </c>
      <c r="T190" s="49" t="str">
        <f>IF('Master List'!Y190="", "", 'Master List'!Y190)</f>
        <v/>
      </c>
      <c r="U190" s="49" t="str">
        <f>IF(T190="", "", VLOOKUP(T190, 'CWM &amp; Location'!B:D, 3, FALSE))</f>
        <v/>
      </c>
      <c r="V190" s="49" t="str">
        <f>IF('Master List'!Z190="", "", 'Master List'!Z190)</f>
        <v/>
      </c>
      <c r="W190" s="49" t="str">
        <f>IF('Master List'!AA190="", "", 'Master List'!AA190)</f>
        <v/>
      </c>
    </row>
    <row r="191" spans="1:23" ht="29.25" customHeight="1" x14ac:dyDescent="0.25">
      <c r="A191" s="47" t="str">
        <f>'Master List'!A191</f>
        <v>FP</v>
      </c>
      <c r="B191" s="47" t="str">
        <f>'Master List'!B191</f>
        <v>F2/7A3/064a</v>
      </c>
      <c r="C191" s="47" t="str">
        <f>'Master List'!C191</f>
        <v>WAL/F2/064a</v>
      </c>
      <c r="D191" s="48">
        <v>1</v>
      </c>
      <c r="E191" s="52" t="str">
        <f t="shared" si="2"/>
        <v>Emergency Medicine, General (Internal) Medicine / Geriatric Medicine, General Psychiatry</v>
      </c>
      <c r="F191" s="49" t="str">
        <f>'Master List'!F191</f>
        <v>Swansea Bay Local University Health Board</v>
      </c>
      <c r="G191" s="49" t="str">
        <f>'Master List'!D191</f>
        <v>Mr Brian Burgess</v>
      </c>
      <c r="H191" s="47" t="str">
        <f>'Master List'!G191</f>
        <v>Morriston Hospital</v>
      </c>
      <c r="I191" s="47" t="str">
        <f>VLOOKUP(H191, 'CWM &amp; Location'!B:D, 3, FALSE)</f>
        <v>Swansea</v>
      </c>
      <c r="J191" s="47" t="str">
        <f>IF('Master List'!I191="", 'Master List'!H191, CONCATENATE('Master List'!H191, " / ", 'Master List'!I191))</f>
        <v>Emergency Medicine</v>
      </c>
      <c r="K191" s="47" t="str">
        <f>'Master List'!J191</f>
        <v>Mr Brian Burgess</v>
      </c>
      <c r="L191" s="47" t="str">
        <f>'Master List'!M191</f>
        <v>Morriston Hospital</v>
      </c>
      <c r="M191" s="47" t="str">
        <f>VLOOKUP(L191, 'CWM &amp; Location'!B:D, 3, FALSE)</f>
        <v>Swansea</v>
      </c>
      <c r="N191" s="47" t="str">
        <f>IF('Master List'!O191="", 'Master List'!N191, CONCATENATE('Master List'!N191, " / ", 'Master List'!O191))</f>
        <v>General (Internal) Medicine / Geriatric Medicine</v>
      </c>
      <c r="O191" s="47" t="str">
        <f>'Master List'!P191</f>
        <v>Dr Elizabeth Davies</v>
      </c>
      <c r="P191" s="47" t="str">
        <f>'Master List'!S191</f>
        <v>Neath Port Talbot Hospital / Tonna Hospital</v>
      </c>
      <c r="Q191" s="47" t="str">
        <f>VLOOKUP(P191, 'CWM &amp; Location'!B:D, 3, FALSE)</f>
        <v>Port Talbot / Neath</v>
      </c>
      <c r="R191" s="47" t="str">
        <f>IF('Master List'!U191="", 'Master List'!T191, CONCATENATE('Master List'!T191, " / ", 'Master List'!U191))</f>
        <v>General Psychiatry</v>
      </c>
      <c r="S191" s="47" t="str">
        <f>'Master List'!V191</f>
        <v>Dr Gnanavel Muthukkumaar</v>
      </c>
      <c r="T191" s="49" t="str">
        <f>IF('Master List'!Y191="", "", 'Master List'!Y191)</f>
        <v/>
      </c>
      <c r="U191" s="49" t="str">
        <f>IF(T191="", "", VLOOKUP(T191, 'CWM &amp; Location'!B:D, 3, FALSE))</f>
        <v/>
      </c>
      <c r="V191" s="49" t="str">
        <f>IF('Master List'!Z191="", "", 'Master List'!Z191)</f>
        <v/>
      </c>
      <c r="W191" s="49" t="str">
        <f>IF('Master List'!AA191="", "", 'Master List'!AA191)</f>
        <v/>
      </c>
    </row>
    <row r="192" spans="1:23" ht="29.25" customHeight="1" x14ac:dyDescent="0.25">
      <c r="A192" s="47" t="str">
        <f>'Master List'!A192</f>
        <v>FP</v>
      </c>
      <c r="B192" s="47" t="str">
        <f>'Master List'!B192</f>
        <v>F2/7A3/064b</v>
      </c>
      <c r="C192" s="47" t="str">
        <f>'Master List'!C192</f>
        <v>WAL/F2/064b</v>
      </c>
      <c r="D192" s="48">
        <v>1</v>
      </c>
      <c r="E192" s="52" t="str">
        <f t="shared" si="2"/>
        <v>General Psychiatry, Emergency Medicine, General (Internal) Medicine / Geriatric Medicine</v>
      </c>
      <c r="F192" s="49" t="str">
        <f>'Master List'!F192</f>
        <v>Swansea Bay Local University Health Board</v>
      </c>
      <c r="G192" s="49" t="str">
        <f>'Master List'!D192</f>
        <v>Dr Gnanavel Muthukkumaar</v>
      </c>
      <c r="H192" s="47" t="str">
        <f>'Master List'!G192</f>
        <v>Neath Port Talbot Hospital / Tonna Hospital</v>
      </c>
      <c r="I192" s="47" t="str">
        <f>VLOOKUP(H192, 'CWM &amp; Location'!B:D, 3, FALSE)</f>
        <v>Port Talbot / Neath</v>
      </c>
      <c r="J192" s="47" t="str">
        <f>IF('Master List'!I192="", 'Master List'!H192, CONCATENATE('Master List'!H192, " / ", 'Master List'!I192))</f>
        <v>General Psychiatry</v>
      </c>
      <c r="K192" s="47" t="str">
        <f>'Master List'!J192</f>
        <v>Dr Gnanavel Muthukkumaar</v>
      </c>
      <c r="L192" s="47" t="str">
        <f>'Master List'!M192</f>
        <v>Morriston Hospital</v>
      </c>
      <c r="M192" s="47" t="str">
        <f>VLOOKUP(L192, 'CWM &amp; Location'!B:D, 3, FALSE)</f>
        <v>Swansea</v>
      </c>
      <c r="N192" s="47" t="str">
        <f>IF('Master List'!O192="", 'Master List'!N192, CONCATENATE('Master List'!N192, " / ", 'Master List'!O192))</f>
        <v>Emergency Medicine</v>
      </c>
      <c r="O192" s="47" t="str">
        <f>'Master List'!P192</f>
        <v>Mr Brian Burgess</v>
      </c>
      <c r="P192" s="47" t="str">
        <f>'Master List'!S192</f>
        <v>Morriston Hospital</v>
      </c>
      <c r="Q192" s="47" t="str">
        <f>VLOOKUP(P192, 'CWM &amp; Location'!B:D, 3, FALSE)</f>
        <v>Swansea</v>
      </c>
      <c r="R192" s="47" t="str">
        <f>IF('Master List'!U192="", 'Master List'!T192, CONCATENATE('Master List'!T192, " / ", 'Master List'!U192))</f>
        <v>General (Internal) Medicine / Geriatric Medicine</v>
      </c>
      <c r="S192" s="47" t="str">
        <f>'Master List'!V192</f>
        <v>Dr Elizabeth Davies</v>
      </c>
      <c r="T192" s="49" t="str">
        <f>IF('Master List'!Y192="", "", 'Master List'!Y192)</f>
        <v/>
      </c>
      <c r="U192" s="49" t="str">
        <f>IF(T192="", "", VLOOKUP(T192, 'CWM &amp; Location'!B:D, 3, FALSE))</f>
        <v/>
      </c>
      <c r="V192" s="49" t="str">
        <f>IF('Master List'!Z192="", "", 'Master List'!Z192)</f>
        <v/>
      </c>
      <c r="W192" s="49" t="str">
        <f>IF('Master List'!AA192="", "", 'Master List'!AA192)</f>
        <v/>
      </c>
    </row>
    <row r="193" spans="1:23" ht="29.25" customHeight="1" x14ac:dyDescent="0.25">
      <c r="A193" s="47" t="str">
        <f>'Master List'!A193</f>
        <v>FP</v>
      </c>
      <c r="B193" s="47" t="str">
        <f>'Master List'!B193</f>
        <v>F2/7A3/064c</v>
      </c>
      <c r="C193" s="47" t="str">
        <f>'Master List'!C193</f>
        <v>WAL/F2/064c</v>
      </c>
      <c r="D193" s="48">
        <v>1</v>
      </c>
      <c r="E193" s="52" t="str">
        <f t="shared" si="2"/>
        <v>General (Internal) Medicine / Geriatric Medicine, General Psychiatry, Emergency Medicine</v>
      </c>
      <c r="F193" s="49" t="str">
        <f>'Master List'!F193</f>
        <v>Swansea Bay Local University Health Board</v>
      </c>
      <c r="G193" s="49" t="str">
        <f>'Master List'!D193</f>
        <v>Dr Elizabeth Davies</v>
      </c>
      <c r="H193" s="47" t="str">
        <f>'Master List'!G193</f>
        <v>Morriston Hospital</v>
      </c>
      <c r="I193" s="47" t="str">
        <f>VLOOKUP(H193, 'CWM &amp; Location'!B:D, 3, FALSE)</f>
        <v>Swansea</v>
      </c>
      <c r="J193" s="47" t="str">
        <f>IF('Master List'!I193="", 'Master List'!H193, CONCATENATE('Master List'!H193, " / ", 'Master List'!I193))</f>
        <v>General (Internal) Medicine / Geriatric Medicine</v>
      </c>
      <c r="K193" s="47" t="str">
        <f>'Master List'!J193</f>
        <v>Dr Elizabeth Davies</v>
      </c>
      <c r="L193" s="47" t="str">
        <f>'Master List'!M193</f>
        <v>Neath Port Talbot Hospital / Tonna Hospital</v>
      </c>
      <c r="M193" s="47" t="str">
        <f>VLOOKUP(L193, 'CWM &amp; Location'!B:D, 3, FALSE)</f>
        <v>Port Talbot / Neath</v>
      </c>
      <c r="N193" s="47" t="str">
        <f>IF('Master List'!O193="", 'Master List'!N193, CONCATENATE('Master List'!N193, " / ", 'Master List'!O193))</f>
        <v>General Psychiatry</v>
      </c>
      <c r="O193" s="47" t="str">
        <f>'Master List'!P193</f>
        <v>Dr Gnanavel Muthukkumaar</v>
      </c>
      <c r="P193" s="47" t="str">
        <f>'Master List'!S193</f>
        <v>Morriston Hospital</v>
      </c>
      <c r="Q193" s="47" t="str">
        <f>VLOOKUP(P193, 'CWM &amp; Location'!B:D, 3, FALSE)</f>
        <v>Swansea</v>
      </c>
      <c r="R193" s="47" t="str">
        <f>IF('Master List'!U193="", 'Master List'!T193, CONCATENATE('Master List'!T193, " / ", 'Master List'!U193))</f>
        <v>Emergency Medicine</v>
      </c>
      <c r="S193" s="47" t="str">
        <f>'Master List'!V193</f>
        <v>Mr Brian Burgess</v>
      </c>
      <c r="T193" s="49" t="str">
        <f>IF('Master List'!Y193="", "", 'Master List'!Y193)</f>
        <v/>
      </c>
      <c r="U193" s="49" t="str">
        <f>IF(T193="", "", VLOOKUP(T193, 'CWM &amp; Location'!B:D, 3, FALSE))</f>
        <v/>
      </c>
      <c r="V193" s="49" t="str">
        <f>IF('Master List'!Z193="", "", 'Master List'!Z193)</f>
        <v/>
      </c>
      <c r="W193" s="49" t="str">
        <f>IF('Master List'!AA193="", "", 'Master List'!AA193)</f>
        <v/>
      </c>
    </row>
    <row r="194" spans="1:23" ht="29.25" customHeight="1" x14ac:dyDescent="0.25">
      <c r="A194" s="47" t="str">
        <f>'Master List'!A194</f>
        <v>FP</v>
      </c>
      <c r="B194" s="47" t="str">
        <f>'Master List'!B194</f>
        <v>F2/7A3/065a</v>
      </c>
      <c r="C194" s="47" t="str">
        <f>'Master List'!C194</f>
        <v>WAL/F2/065a</v>
      </c>
      <c r="D194" s="48">
        <v>1</v>
      </c>
      <c r="E194" s="52" t="str">
        <f t="shared" si="2"/>
        <v>Emergency Medicine, General (Internal) Medicine / Stroke Medicine, Haematology / Clinical Oncology</v>
      </c>
      <c r="F194" s="49" t="str">
        <f>'Master List'!F194</f>
        <v>Swansea Bay Local University Health Board</v>
      </c>
      <c r="G194" s="49" t="str">
        <f>'Master List'!D194</f>
        <v>Dr Sounder Perumal</v>
      </c>
      <c r="H194" s="47" t="str">
        <f>'Master List'!G194</f>
        <v>Morriston Hospital</v>
      </c>
      <c r="I194" s="47" t="str">
        <f>VLOOKUP(H194, 'CWM &amp; Location'!B:D, 3, FALSE)</f>
        <v>Swansea</v>
      </c>
      <c r="J194" s="47" t="str">
        <f>IF('Master List'!I194="", 'Master List'!H194, CONCATENATE('Master List'!H194, " / ", 'Master List'!I194))</f>
        <v>Emergency Medicine</v>
      </c>
      <c r="K194" s="47" t="str">
        <f>'Master List'!J194</f>
        <v>Dr Sounder Perumal</v>
      </c>
      <c r="L194" s="47" t="str">
        <f>'Master List'!M194</f>
        <v>Morriston Hospital</v>
      </c>
      <c r="M194" s="47" t="str">
        <f>VLOOKUP(L194, 'CWM &amp; Location'!B:D, 3, FALSE)</f>
        <v>Swansea</v>
      </c>
      <c r="N194" s="47" t="str">
        <f>IF('Master List'!O194="", 'Master List'!N194, CONCATENATE('Master List'!N194, " / ", 'Master List'!O194))</f>
        <v>General (Internal) Medicine / Stroke Medicine</v>
      </c>
      <c r="O194" s="47" t="str">
        <f>'Master List'!P194</f>
        <v>Dr Tal Anjum</v>
      </c>
      <c r="P194" s="47" t="str">
        <f>'Master List'!S194</f>
        <v>Singleton Hospital</v>
      </c>
      <c r="Q194" s="47" t="str">
        <f>VLOOKUP(P194, 'CWM &amp; Location'!B:D, 3, FALSE)</f>
        <v>Swansea</v>
      </c>
      <c r="R194" s="47" t="str">
        <f>IF('Master List'!U194="", 'Master List'!T194, CONCATENATE('Master List'!T194, " / ", 'Master List'!U194))</f>
        <v>Haematology / Clinical Oncology</v>
      </c>
      <c r="S194" s="47" t="str">
        <f>'Master List'!V194</f>
        <v>Dr Ann Benton</v>
      </c>
      <c r="T194" s="49" t="str">
        <f>IF('Master List'!Y194="", "", 'Master List'!Y194)</f>
        <v/>
      </c>
      <c r="U194" s="49" t="str">
        <f>IF(T194="", "", VLOOKUP(T194, 'CWM &amp; Location'!B:D, 3, FALSE))</f>
        <v/>
      </c>
      <c r="V194" s="49" t="str">
        <f>IF('Master List'!Z194="", "", 'Master List'!Z194)</f>
        <v/>
      </c>
      <c r="W194" s="49" t="str">
        <f>IF('Master List'!AA194="", "", 'Master List'!AA194)</f>
        <v/>
      </c>
    </row>
    <row r="195" spans="1:23" ht="29.25" customHeight="1" x14ac:dyDescent="0.25">
      <c r="A195" s="47" t="str">
        <f>'Master List'!A195</f>
        <v>FP</v>
      </c>
      <c r="B195" s="47" t="str">
        <f>'Master List'!B195</f>
        <v>F2/7A3/065b</v>
      </c>
      <c r="C195" s="47" t="str">
        <f>'Master List'!C195</f>
        <v>WAL/F2/065b</v>
      </c>
      <c r="D195" s="48">
        <v>1</v>
      </c>
      <c r="E195" s="52" t="str">
        <f t="shared" ref="E195:E258" si="3">CONCATENATE(J195,", ",N195,", ",R195,IF(V195="","",", "),IF(V195="","",V195),IF(V195="",""," ("),IF(V195="","",A195),IF(V195="","",")"),"")</f>
        <v>Haematology / Clinical Oncology, Emergency Medicine, General (Internal) Medicine / Stroke Medicine</v>
      </c>
      <c r="F195" s="49" t="str">
        <f>'Master List'!F195</f>
        <v>Swansea Bay Local University Health Board</v>
      </c>
      <c r="G195" s="49" t="str">
        <f>'Master List'!D195</f>
        <v>Dr Ann Benton</v>
      </c>
      <c r="H195" s="47" t="str">
        <f>'Master List'!G195</f>
        <v>Singleton Hospital</v>
      </c>
      <c r="I195" s="47" t="str">
        <f>VLOOKUP(H195, 'CWM &amp; Location'!B:D, 3, FALSE)</f>
        <v>Swansea</v>
      </c>
      <c r="J195" s="47" t="str">
        <f>IF('Master List'!I195="", 'Master List'!H195, CONCATENATE('Master List'!H195, " / ", 'Master List'!I195))</f>
        <v>Haematology / Clinical Oncology</v>
      </c>
      <c r="K195" s="47" t="str">
        <f>'Master List'!J195</f>
        <v>Dr Ann Benton</v>
      </c>
      <c r="L195" s="47" t="str">
        <f>'Master List'!M195</f>
        <v>Morriston Hospital</v>
      </c>
      <c r="M195" s="47" t="str">
        <f>VLOOKUP(L195, 'CWM &amp; Location'!B:D, 3, FALSE)</f>
        <v>Swansea</v>
      </c>
      <c r="N195" s="47" t="str">
        <f>IF('Master List'!O195="", 'Master List'!N195, CONCATENATE('Master List'!N195, " / ", 'Master List'!O195))</f>
        <v>Emergency Medicine</v>
      </c>
      <c r="O195" s="47" t="str">
        <f>'Master List'!P195</f>
        <v>Dr Sounder Perumal</v>
      </c>
      <c r="P195" s="47" t="str">
        <f>'Master List'!S195</f>
        <v>Morriston Hospital</v>
      </c>
      <c r="Q195" s="47" t="str">
        <f>VLOOKUP(P195, 'CWM &amp; Location'!B:D, 3, FALSE)</f>
        <v>Swansea</v>
      </c>
      <c r="R195" s="47" t="str">
        <f>IF('Master List'!U195="", 'Master List'!T195, CONCATENATE('Master List'!T195, " / ", 'Master List'!U195))</f>
        <v>General (Internal) Medicine / Stroke Medicine</v>
      </c>
      <c r="S195" s="47" t="str">
        <f>'Master List'!V195</f>
        <v>Dr Tal Anjum</v>
      </c>
      <c r="T195" s="49" t="str">
        <f>IF('Master List'!Y195="", "", 'Master List'!Y195)</f>
        <v/>
      </c>
      <c r="U195" s="49" t="str">
        <f>IF(T195="", "", VLOOKUP(T195, 'CWM &amp; Location'!B:D, 3, FALSE))</f>
        <v/>
      </c>
      <c r="V195" s="49" t="str">
        <f>IF('Master List'!Z195="", "", 'Master List'!Z195)</f>
        <v/>
      </c>
      <c r="W195" s="49" t="str">
        <f>IF('Master List'!AA195="", "", 'Master List'!AA195)</f>
        <v/>
      </c>
    </row>
    <row r="196" spans="1:23" ht="29.25" customHeight="1" x14ac:dyDescent="0.25">
      <c r="A196" s="47" t="str">
        <f>'Master List'!A196</f>
        <v>FP</v>
      </c>
      <c r="B196" s="47" t="str">
        <f>'Master List'!B196</f>
        <v>F2/7A3/065c</v>
      </c>
      <c r="C196" s="47" t="str">
        <f>'Master List'!C196</f>
        <v>WAL/F2/065c</v>
      </c>
      <c r="D196" s="48">
        <v>1</v>
      </c>
      <c r="E196" s="52" t="str">
        <f t="shared" si="3"/>
        <v>General (Internal) Medicine / Stroke Medicine, Haematology / Clinical Oncology, Emergency Medicine</v>
      </c>
      <c r="F196" s="49" t="str">
        <f>'Master List'!F196</f>
        <v>Swansea Bay Local University Health Board</v>
      </c>
      <c r="G196" s="49" t="str">
        <f>'Master List'!D196</f>
        <v>Dr Tal Anjum</v>
      </c>
      <c r="H196" s="47" t="str">
        <f>'Master List'!G196</f>
        <v>Morriston Hospital</v>
      </c>
      <c r="I196" s="47" t="str">
        <f>VLOOKUP(H196, 'CWM &amp; Location'!B:D, 3, FALSE)</f>
        <v>Swansea</v>
      </c>
      <c r="J196" s="47" t="str">
        <f>IF('Master List'!I196="", 'Master List'!H196, CONCATENATE('Master List'!H196, " / ", 'Master List'!I196))</f>
        <v>General (Internal) Medicine / Stroke Medicine</v>
      </c>
      <c r="K196" s="47" t="str">
        <f>'Master List'!J196</f>
        <v>Dr Tal Anjum</v>
      </c>
      <c r="L196" s="47" t="str">
        <f>'Master List'!M196</f>
        <v>Singleton Hospital</v>
      </c>
      <c r="M196" s="47" t="str">
        <f>VLOOKUP(L196, 'CWM &amp; Location'!B:D, 3, FALSE)</f>
        <v>Swansea</v>
      </c>
      <c r="N196" s="47" t="str">
        <f>IF('Master List'!O196="", 'Master List'!N196, CONCATENATE('Master List'!N196, " / ", 'Master List'!O196))</f>
        <v>Haematology / Clinical Oncology</v>
      </c>
      <c r="O196" s="47" t="str">
        <f>'Master List'!P196</f>
        <v>Dr Ann Benton</v>
      </c>
      <c r="P196" s="47" t="str">
        <f>'Master List'!S196</f>
        <v>Morriston Hospital</v>
      </c>
      <c r="Q196" s="47" t="str">
        <f>VLOOKUP(P196, 'CWM &amp; Location'!B:D, 3, FALSE)</f>
        <v>Swansea</v>
      </c>
      <c r="R196" s="47" t="str">
        <f>IF('Master List'!U196="", 'Master List'!T196, CONCATENATE('Master List'!T196, " / ", 'Master List'!U196))</f>
        <v>Emergency Medicine</v>
      </c>
      <c r="S196" s="47" t="str">
        <f>'Master List'!V196</f>
        <v>Dr Sounder Perumal</v>
      </c>
      <c r="T196" s="49" t="str">
        <f>IF('Master List'!Y196="", "", 'Master List'!Y196)</f>
        <v/>
      </c>
      <c r="U196" s="49" t="str">
        <f>IF(T196="", "", VLOOKUP(T196, 'CWM &amp; Location'!B:D, 3, FALSE))</f>
        <v/>
      </c>
      <c r="V196" s="49" t="str">
        <f>IF('Master List'!Z196="", "", 'Master List'!Z196)</f>
        <v/>
      </c>
      <c r="W196" s="49" t="str">
        <f>IF('Master List'!AA196="", "", 'Master List'!AA196)</f>
        <v/>
      </c>
    </row>
    <row r="197" spans="1:23" ht="29.25" customHeight="1" x14ac:dyDescent="0.25">
      <c r="A197" s="47" t="str">
        <f>'Master List'!A197</f>
        <v>FP</v>
      </c>
      <c r="B197" s="47" t="str">
        <f>'Master List'!B197</f>
        <v>F2/7A3/066a</v>
      </c>
      <c r="C197" s="47" t="str">
        <f>'Master List'!C197</f>
        <v>WAL/F2/066a</v>
      </c>
      <c r="D197" s="48">
        <v>1</v>
      </c>
      <c r="E197" s="52" t="str">
        <f t="shared" si="3"/>
        <v>General Practice, Trauma and Orthopaedic Surgery, Obstetrics and Gynaecology / Genito-urinary Medicine</v>
      </c>
      <c r="F197" s="49" t="str">
        <f>'Master List'!F197</f>
        <v>Swansea Bay Local University Health Board</v>
      </c>
      <c r="G197" s="49" t="str">
        <f>'Master List'!D197</f>
        <v>Dr Elena Town</v>
      </c>
      <c r="H197" s="47" t="str">
        <f>'Master List'!G197</f>
        <v>Brynhyfryd Medical Centre</v>
      </c>
      <c r="I197" s="47" t="str">
        <f>VLOOKUP(H197, 'CWM &amp; Location'!B:D, 3, FALSE)</f>
        <v>Swansea</v>
      </c>
      <c r="J197" s="47" t="str">
        <f>IF('Master List'!I197="", 'Master List'!H197, CONCATENATE('Master List'!H197, " / ", 'Master List'!I197))</f>
        <v>General Practice</v>
      </c>
      <c r="K197" s="47" t="str">
        <f>'Master List'!J197</f>
        <v>Dr Elena Town</v>
      </c>
      <c r="L197" s="47" t="str">
        <f>'Master List'!M197</f>
        <v>Morriston Hospital</v>
      </c>
      <c r="M197" s="47" t="str">
        <f>VLOOKUP(L197, 'CWM &amp; Location'!B:D, 3, FALSE)</f>
        <v>Swansea</v>
      </c>
      <c r="N197" s="47" t="str">
        <f>IF('Master List'!O197="", 'Master List'!N197, CONCATENATE('Master List'!N197, " / ", 'Master List'!O197))</f>
        <v>Trauma and Orthopaedic Surgery</v>
      </c>
      <c r="O197" s="47" t="str">
        <f>'Master List'!P197</f>
        <v>Mr Neil Price</v>
      </c>
      <c r="P197" s="47" t="str">
        <f>'Master List'!S197</f>
        <v>Singleton Hospital</v>
      </c>
      <c r="Q197" s="47" t="str">
        <f>VLOOKUP(P197, 'CWM &amp; Location'!B:D, 3, FALSE)</f>
        <v>Swansea</v>
      </c>
      <c r="R197" s="47" t="str">
        <f>IF('Master List'!U197="", 'Master List'!T197, CONCATENATE('Master List'!T197, " / ", 'Master List'!U197))</f>
        <v>Obstetrics and Gynaecology / Genito-urinary Medicine</v>
      </c>
      <c r="S197" s="47" t="str">
        <f>'Master List'!V197</f>
        <v>Dr Louise-Emma Shaw</v>
      </c>
      <c r="T197" s="49" t="str">
        <f>IF('Master List'!Y197="", "", 'Master List'!Y197)</f>
        <v/>
      </c>
      <c r="U197" s="49" t="str">
        <f>IF(T197="", "", VLOOKUP(T197, 'CWM &amp; Location'!B:D, 3, FALSE))</f>
        <v/>
      </c>
      <c r="V197" s="49" t="str">
        <f>IF('Master List'!Z197="", "", 'Master List'!Z197)</f>
        <v/>
      </c>
      <c r="W197" s="49" t="str">
        <f>IF('Master List'!AA197="", "", 'Master List'!AA197)</f>
        <v/>
      </c>
    </row>
    <row r="198" spans="1:23" ht="29.25" customHeight="1" x14ac:dyDescent="0.25">
      <c r="A198" s="47" t="str">
        <f>'Master List'!A198</f>
        <v>FP</v>
      </c>
      <c r="B198" s="47" t="str">
        <f>'Master List'!B198</f>
        <v>F2/7A3/066b</v>
      </c>
      <c r="C198" s="47" t="str">
        <f>'Master List'!C198</f>
        <v>WAL/F2/066b</v>
      </c>
      <c r="D198" s="48">
        <v>1</v>
      </c>
      <c r="E198" s="52" t="str">
        <f t="shared" si="3"/>
        <v>Obstetrics and Gynaecology / Genito-urinary Medicine, General Practice, Trauma and Orthopaedic Surgery</v>
      </c>
      <c r="F198" s="49" t="str">
        <f>'Master List'!F198</f>
        <v>Swansea Bay Local University Health Board</v>
      </c>
      <c r="G198" s="49" t="str">
        <f>'Master List'!D198</f>
        <v>Dr Louise-Emma Shaw</v>
      </c>
      <c r="H198" s="47" t="str">
        <f>'Master List'!G198</f>
        <v>Singleton Hospital</v>
      </c>
      <c r="I198" s="47" t="str">
        <f>VLOOKUP(H198, 'CWM &amp; Location'!B:D, 3, FALSE)</f>
        <v>Swansea</v>
      </c>
      <c r="J198" s="47" t="str">
        <f>IF('Master List'!I198="", 'Master List'!H198, CONCATENATE('Master List'!H198, " / ", 'Master List'!I198))</f>
        <v>Obstetrics and Gynaecology / Genito-urinary Medicine</v>
      </c>
      <c r="K198" s="47" t="str">
        <f>'Master List'!J198</f>
        <v>Dr Louise-Emma Shaw</v>
      </c>
      <c r="L198" s="47" t="str">
        <f>'Master List'!M198</f>
        <v>Brynhyfryd Medical Centre</v>
      </c>
      <c r="M198" s="47" t="str">
        <f>VLOOKUP(L198, 'CWM &amp; Location'!B:D, 3, FALSE)</f>
        <v>Swansea</v>
      </c>
      <c r="N198" s="47" t="str">
        <f>IF('Master List'!O198="", 'Master List'!N198, CONCATENATE('Master List'!N198, " / ", 'Master List'!O198))</f>
        <v>General Practice</v>
      </c>
      <c r="O198" s="47" t="str">
        <f>'Master List'!P198</f>
        <v>Dr Elena Town</v>
      </c>
      <c r="P198" s="47" t="str">
        <f>'Master List'!S198</f>
        <v>Morriston Hospital</v>
      </c>
      <c r="Q198" s="47" t="str">
        <f>VLOOKUP(P198, 'CWM &amp; Location'!B:D, 3, FALSE)</f>
        <v>Swansea</v>
      </c>
      <c r="R198" s="47" t="str">
        <f>IF('Master List'!U198="", 'Master List'!T198, CONCATENATE('Master List'!T198, " / ", 'Master List'!U198))</f>
        <v>Trauma and Orthopaedic Surgery</v>
      </c>
      <c r="S198" s="47" t="str">
        <f>'Master List'!V198</f>
        <v>Mr Neil Price</v>
      </c>
      <c r="T198" s="49" t="str">
        <f>IF('Master List'!Y198="", "", 'Master List'!Y198)</f>
        <v/>
      </c>
      <c r="U198" s="49" t="str">
        <f>IF(T198="", "", VLOOKUP(T198, 'CWM &amp; Location'!B:D, 3, FALSE))</f>
        <v/>
      </c>
      <c r="V198" s="49" t="str">
        <f>IF('Master List'!Z198="", "", 'Master List'!Z198)</f>
        <v/>
      </c>
      <c r="W198" s="49" t="str">
        <f>IF('Master List'!AA198="", "", 'Master List'!AA198)</f>
        <v/>
      </c>
    </row>
    <row r="199" spans="1:23" ht="29.25" customHeight="1" x14ac:dyDescent="0.25">
      <c r="A199" s="47" t="str">
        <f>'Master List'!A199</f>
        <v>FP</v>
      </c>
      <c r="B199" s="47" t="str">
        <f>'Master List'!B199</f>
        <v>F2/7A3/066c</v>
      </c>
      <c r="C199" s="47" t="str">
        <f>'Master List'!C199</f>
        <v>WAL/F2/066c</v>
      </c>
      <c r="D199" s="48">
        <v>1</v>
      </c>
      <c r="E199" s="52" t="str">
        <f t="shared" si="3"/>
        <v>Trauma and Orthopaedic Surgery, Obstetrics and Gynaecology / Genito-urinary Medicine, General Practice</v>
      </c>
      <c r="F199" s="49" t="str">
        <f>'Master List'!F199</f>
        <v>Swansea Bay Local University Health Board</v>
      </c>
      <c r="G199" s="49" t="str">
        <f>'Master List'!D199</f>
        <v>Mr Neil Price</v>
      </c>
      <c r="H199" s="47" t="str">
        <f>'Master List'!G199</f>
        <v>Morriston Hospital</v>
      </c>
      <c r="I199" s="47" t="str">
        <f>VLOOKUP(H199, 'CWM &amp; Location'!B:D, 3, FALSE)</f>
        <v>Swansea</v>
      </c>
      <c r="J199" s="47" t="str">
        <f>IF('Master List'!I199="", 'Master List'!H199, CONCATENATE('Master List'!H199, " / ", 'Master List'!I199))</f>
        <v>Trauma and Orthopaedic Surgery</v>
      </c>
      <c r="K199" s="47" t="str">
        <f>'Master List'!J199</f>
        <v>Mr Neil Price</v>
      </c>
      <c r="L199" s="47" t="str">
        <f>'Master List'!M199</f>
        <v>Singleton Hospital</v>
      </c>
      <c r="M199" s="47" t="str">
        <f>VLOOKUP(L199, 'CWM &amp; Location'!B:D, 3, FALSE)</f>
        <v>Swansea</v>
      </c>
      <c r="N199" s="47" t="str">
        <f>IF('Master List'!O199="", 'Master List'!N199, CONCATENATE('Master List'!N199, " / ", 'Master List'!O199))</f>
        <v>Obstetrics and Gynaecology / Genito-urinary Medicine</v>
      </c>
      <c r="O199" s="47" t="str">
        <f>'Master List'!P199</f>
        <v>Dr Louise-Emma Shaw</v>
      </c>
      <c r="P199" s="47" t="str">
        <f>'Master List'!S199</f>
        <v>Brynhyfryd Medical Centre</v>
      </c>
      <c r="Q199" s="47" t="str">
        <f>VLOOKUP(P199, 'CWM &amp; Location'!B:D, 3, FALSE)</f>
        <v>Swansea</v>
      </c>
      <c r="R199" s="47" t="str">
        <f>IF('Master List'!U199="", 'Master List'!T199, CONCATENATE('Master List'!T199, " / ", 'Master List'!U199))</f>
        <v>General Practice</v>
      </c>
      <c r="S199" s="47" t="str">
        <f>'Master List'!V199</f>
        <v>Dr Elena Town</v>
      </c>
      <c r="T199" s="49" t="str">
        <f>IF('Master List'!Y199="", "", 'Master List'!Y199)</f>
        <v/>
      </c>
      <c r="U199" s="49" t="str">
        <f>IF(T199="", "", VLOOKUP(T199, 'CWM &amp; Location'!B:D, 3, FALSE))</f>
        <v/>
      </c>
      <c r="V199" s="49" t="str">
        <f>IF('Master List'!Z199="", "", 'Master List'!Z199)</f>
        <v/>
      </c>
      <c r="W199" s="49" t="str">
        <f>IF('Master List'!AA199="", "", 'Master List'!AA199)</f>
        <v/>
      </c>
    </row>
    <row r="200" spans="1:23" ht="29.25" customHeight="1" x14ac:dyDescent="0.25">
      <c r="A200" s="47" t="str">
        <f>'Master List'!A200</f>
        <v>FP</v>
      </c>
      <c r="B200" s="47" t="str">
        <f>'Master List'!B200</f>
        <v>F2/7A3/067a</v>
      </c>
      <c r="C200" s="47" t="str">
        <f>'Master List'!C200</f>
        <v>WAL/F2/067a</v>
      </c>
      <c r="D200" s="48">
        <v>1</v>
      </c>
      <c r="E200" s="52" t="str">
        <f t="shared" si="3"/>
        <v>General (Internal) Medicine / Geriatric Medicine &amp; Stroke Medicine, General (Internal) Medicine / Dermatology &amp; HIV, Paediatrics</v>
      </c>
      <c r="F200" s="49" t="str">
        <f>'Master List'!F200</f>
        <v>Swansea Bay Local University Health Board</v>
      </c>
      <c r="G200" s="49" t="str">
        <f>'Master List'!D200</f>
        <v>Dr Moustafa Elkhatieb</v>
      </c>
      <c r="H200" s="47" t="str">
        <f>'Master List'!G200</f>
        <v>Neath Port Talbot Hospital</v>
      </c>
      <c r="I200" s="47" t="str">
        <f>VLOOKUP(H200, 'CWM &amp; Location'!B:D, 3, FALSE)</f>
        <v>Port Talbot</v>
      </c>
      <c r="J200" s="47" t="str">
        <f>IF('Master List'!I200="", 'Master List'!H200, CONCATENATE('Master List'!H200, " / ", 'Master List'!I200))</f>
        <v>General (Internal) Medicine / Geriatric Medicine &amp; Stroke Medicine</v>
      </c>
      <c r="K200" s="47" t="str">
        <f>'Master List'!J200</f>
        <v>Dr Moustafa Elkhatieb</v>
      </c>
      <c r="L200" s="47" t="str">
        <f>'Master List'!M200</f>
        <v>Singleton Hospital</v>
      </c>
      <c r="M200" s="47" t="str">
        <f>VLOOKUP(L200, 'CWM &amp; Location'!B:D, 3, FALSE)</f>
        <v>Swansea</v>
      </c>
      <c r="N200" s="47" t="str">
        <f>IF('Master List'!O200="", 'Master List'!N200, CONCATENATE('Master List'!N200, " / ", 'Master List'!O200))</f>
        <v>General (Internal) Medicine / Dermatology &amp; HIV</v>
      </c>
      <c r="O200" s="47" t="str">
        <f>'Master List'!P200</f>
        <v>Dr Kathir Yoganathan</v>
      </c>
      <c r="P200" s="47" t="str">
        <f>'Master List'!S200</f>
        <v>Morriston Hospital</v>
      </c>
      <c r="Q200" s="47" t="str">
        <f>VLOOKUP(P200, 'CWM &amp; Location'!B:D, 3, FALSE)</f>
        <v>Swansea</v>
      </c>
      <c r="R200" s="47" t="str">
        <f>IF('Master List'!U200="", 'Master List'!T200, CONCATENATE('Master List'!T200, " / ", 'Master List'!U200))</f>
        <v>Paediatrics</v>
      </c>
      <c r="S200" s="47" t="str">
        <f>'Master List'!V200</f>
        <v>Dr Gareth Thomas</v>
      </c>
      <c r="T200" s="49" t="str">
        <f>IF('Master List'!Y200="", "", 'Master List'!Y200)</f>
        <v/>
      </c>
      <c r="U200" s="49" t="str">
        <f>IF(T200="", "", VLOOKUP(T200, 'CWM &amp; Location'!B:D, 3, FALSE))</f>
        <v/>
      </c>
      <c r="V200" s="49" t="str">
        <f>IF('Master List'!Z200="", "", 'Master List'!Z200)</f>
        <v/>
      </c>
      <c r="W200" s="49" t="str">
        <f>IF('Master List'!AA200="", "", 'Master List'!AA200)</f>
        <v/>
      </c>
    </row>
    <row r="201" spans="1:23" ht="29.25" customHeight="1" x14ac:dyDescent="0.25">
      <c r="A201" s="47" t="str">
        <f>'Master List'!A201</f>
        <v>FP</v>
      </c>
      <c r="B201" s="47" t="str">
        <f>'Master List'!B201</f>
        <v>F2/7A3/067b</v>
      </c>
      <c r="C201" s="47" t="str">
        <f>'Master List'!C201</f>
        <v>WAL/F2/067b</v>
      </c>
      <c r="D201" s="48">
        <v>1</v>
      </c>
      <c r="E201" s="52" t="str">
        <f t="shared" si="3"/>
        <v>Paediatrics, General (Internal) Medicine / Geriatric Medicine &amp; Stroke Medicine, General (Internal) Medicine / Dermatology &amp; HIV</v>
      </c>
      <c r="F201" s="49" t="str">
        <f>'Master List'!F201</f>
        <v>Swansea Bay Local University Health Board</v>
      </c>
      <c r="G201" s="49" t="str">
        <f>'Master List'!D201</f>
        <v>Dr Gareth Thomas</v>
      </c>
      <c r="H201" s="47" t="str">
        <f>'Master List'!G201</f>
        <v>Morriston Hospital</v>
      </c>
      <c r="I201" s="47" t="str">
        <f>VLOOKUP(H201, 'CWM &amp; Location'!B:D, 3, FALSE)</f>
        <v>Swansea</v>
      </c>
      <c r="J201" s="47" t="str">
        <f>IF('Master List'!I201="", 'Master List'!H201, CONCATENATE('Master List'!H201, " / ", 'Master List'!I201))</f>
        <v>Paediatrics</v>
      </c>
      <c r="K201" s="47" t="str">
        <f>'Master List'!J201</f>
        <v>Dr Gareth Thomas</v>
      </c>
      <c r="L201" s="47" t="str">
        <f>'Master List'!M201</f>
        <v>Neath Port Talbot Hospital</v>
      </c>
      <c r="M201" s="47" t="str">
        <f>VLOOKUP(L201, 'CWM &amp; Location'!B:D, 3, FALSE)</f>
        <v>Port Talbot</v>
      </c>
      <c r="N201" s="47" t="str">
        <f>IF('Master List'!O201="", 'Master List'!N201, CONCATENATE('Master List'!N201, " / ", 'Master List'!O201))</f>
        <v>General (Internal) Medicine / Geriatric Medicine &amp; Stroke Medicine</v>
      </c>
      <c r="O201" s="47" t="str">
        <f>'Master List'!P201</f>
        <v>Dr Moustafa Elkhatieb</v>
      </c>
      <c r="P201" s="47" t="str">
        <f>'Master List'!S201</f>
        <v>Singleton Hospital</v>
      </c>
      <c r="Q201" s="47" t="str">
        <f>VLOOKUP(P201, 'CWM &amp; Location'!B:D, 3, FALSE)</f>
        <v>Swansea</v>
      </c>
      <c r="R201" s="47" t="str">
        <f>IF('Master List'!U201="", 'Master List'!T201, CONCATENATE('Master List'!T201, " / ", 'Master List'!U201))</f>
        <v>General (Internal) Medicine / Dermatology &amp; HIV</v>
      </c>
      <c r="S201" s="47" t="str">
        <f>'Master List'!V201</f>
        <v>Dr Kathir Yoganathan</v>
      </c>
      <c r="T201" s="49" t="str">
        <f>IF('Master List'!Y201="", "", 'Master List'!Y201)</f>
        <v/>
      </c>
      <c r="U201" s="49" t="str">
        <f>IF(T201="", "", VLOOKUP(T201, 'CWM &amp; Location'!B:D, 3, FALSE))</f>
        <v/>
      </c>
      <c r="V201" s="49" t="str">
        <f>IF('Master List'!Z201="", "", 'Master List'!Z201)</f>
        <v/>
      </c>
      <c r="W201" s="49" t="str">
        <f>IF('Master List'!AA201="", "", 'Master List'!AA201)</f>
        <v/>
      </c>
    </row>
    <row r="202" spans="1:23" ht="29.25" customHeight="1" x14ac:dyDescent="0.25">
      <c r="A202" s="47" t="str">
        <f>'Master List'!A202</f>
        <v>FP</v>
      </c>
      <c r="B202" s="47" t="str">
        <f>'Master List'!B202</f>
        <v>F2/7A3/067c</v>
      </c>
      <c r="C202" s="47" t="str">
        <f>'Master List'!C202</f>
        <v>WAL/F2/067c</v>
      </c>
      <c r="D202" s="48">
        <v>1</v>
      </c>
      <c r="E202" s="52" t="str">
        <f t="shared" si="3"/>
        <v>General (Internal) Medicine / Dermatology &amp; HIV, Paediatrics, General (Internal) Medicine / Geriatric Medicine &amp; Stroke Medicine</v>
      </c>
      <c r="F202" s="49" t="str">
        <f>'Master List'!F202</f>
        <v>Swansea Bay Local University Health Board</v>
      </c>
      <c r="G202" s="49" t="str">
        <f>'Master List'!D202</f>
        <v>Dr Kathir Yoganathan</v>
      </c>
      <c r="H202" s="47" t="str">
        <f>'Master List'!G202</f>
        <v>Singleton Hospital</v>
      </c>
      <c r="I202" s="47" t="str">
        <f>VLOOKUP(H202, 'CWM &amp; Location'!B:D, 3, FALSE)</f>
        <v>Swansea</v>
      </c>
      <c r="J202" s="47" t="str">
        <f>IF('Master List'!I202="", 'Master List'!H202, CONCATENATE('Master List'!H202, " / ", 'Master List'!I202))</f>
        <v>General (Internal) Medicine / Dermatology &amp; HIV</v>
      </c>
      <c r="K202" s="47" t="str">
        <f>'Master List'!J202</f>
        <v>Dr Kathir Yoganathan</v>
      </c>
      <c r="L202" s="47" t="str">
        <f>'Master List'!M202</f>
        <v>Morriston Hospital</v>
      </c>
      <c r="M202" s="47" t="str">
        <f>VLOOKUP(L202, 'CWM &amp; Location'!B:D, 3, FALSE)</f>
        <v>Swansea</v>
      </c>
      <c r="N202" s="47" t="str">
        <f>IF('Master List'!O202="", 'Master List'!N202, CONCATENATE('Master List'!N202, " / ", 'Master List'!O202))</f>
        <v>Paediatrics</v>
      </c>
      <c r="O202" s="47" t="str">
        <f>'Master List'!P202</f>
        <v>Dr Gareth Thomas</v>
      </c>
      <c r="P202" s="47" t="str">
        <f>'Master List'!S202</f>
        <v>Neath Port Talbot Hospital</v>
      </c>
      <c r="Q202" s="47" t="str">
        <f>VLOOKUP(P202, 'CWM &amp; Location'!B:D, 3, FALSE)</f>
        <v>Port Talbot</v>
      </c>
      <c r="R202" s="47" t="str">
        <f>IF('Master List'!U202="", 'Master List'!T202, CONCATENATE('Master List'!T202, " / ", 'Master List'!U202))</f>
        <v>General (Internal) Medicine / Geriatric Medicine &amp; Stroke Medicine</v>
      </c>
      <c r="S202" s="47" t="str">
        <f>'Master List'!V202</f>
        <v>Dr Moustafa Elkhatieb</v>
      </c>
      <c r="T202" s="49" t="str">
        <f>IF('Master List'!Y202="", "", 'Master List'!Y202)</f>
        <v/>
      </c>
      <c r="U202" s="49" t="str">
        <f>IF(T202="", "", VLOOKUP(T202, 'CWM &amp; Location'!B:D, 3, FALSE))</f>
        <v/>
      </c>
      <c r="V202" s="49" t="str">
        <f>IF('Master List'!Z202="", "", 'Master List'!Z202)</f>
        <v/>
      </c>
      <c r="W202" s="49" t="str">
        <f>IF('Master List'!AA202="", "", 'Master List'!AA202)</f>
        <v/>
      </c>
    </row>
    <row r="203" spans="1:23" ht="29.25" customHeight="1" x14ac:dyDescent="0.25">
      <c r="A203" s="47" t="str">
        <f>'Master List'!A203</f>
        <v>FP</v>
      </c>
      <c r="B203" s="47" t="str">
        <f>'Master List'!B203</f>
        <v>F2/7A3/068a</v>
      </c>
      <c r="C203" s="47" t="str">
        <f>'Master List'!C203</f>
        <v>WAL/F2/068a</v>
      </c>
      <c r="D203" s="48">
        <v>1</v>
      </c>
      <c r="E203" s="52" t="str">
        <f t="shared" si="3"/>
        <v>Emergency Medicine, Renal Medicine, Plastic Surgery</v>
      </c>
      <c r="F203" s="49" t="str">
        <f>'Master List'!F203</f>
        <v>Swansea Bay Local University Health Board</v>
      </c>
      <c r="G203" s="49" t="str">
        <f>'Master List'!D203</f>
        <v>Dr Sue West-Jones</v>
      </c>
      <c r="H203" s="47" t="str">
        <f>'Master List'!G203</f>
        <v>Morriston Hospital</v>
      </c>
      <c r="I203" s="47" t="str">
        <f>VLOOKUP(H203, 'CWM &amp; Location'!B:D, 3, FALSE)</f>
        <v>Swansea</v>
      </c>
      <c r="J203" s="47" t="str">
        <f>IF('Master List'!I203="", 'Master List'!H203, CONCATENATE('Master List'!H203, " / ", 'Master List'!I203))</f>
        <v>Emergency Medicine</v>
      </c>
      <c r="K203" s="47" t="str">
        <f>'Master List'!J203</f>
        <v>Dr Sue West-Jones</v>
      </c>
      <c r="L203" s="47" t="str">
        <f>'Master List'!M203</f>
        <v>Morriston Hospital</v>
      </c>
      <c r="M203" s="47" t="str">
        <f>VLOOKUP(L203, 'CWM &amp; Location'!B:D, 3, FALSE)</f>
        <v>Swansea</v>
      </c>
      <c r="N203" s="47" t="str">
        <f>IF('Master List'!O203="", 'Master List'!N203, CONCATENATE('Master List'!N203, " / ", 'Master List'!O203))</f>
        <v>Renal Medicine</v>
      </c>
      <c r="O203" s="47" t="str">
        <f>'Master List'!P203</f>
        <v>Dr Angharad Marks</v>
      </c>
      <c r="P203" s="47" t="str">
        <f>'Master List'!S203</f>
        <v>Morriston Hospital</v>
      </c>
      <c r="Q203" s="47" t="str">
        <f>VLOOKUP(P203, 'CWM &amp; Location'!B:D, 3, FALSE)</f>
        <v>Swansea</v>
      </c>
      <c r="R203" s="47" t="str">
        <f>IF('Master List'!U203="", 'Master List'!T203, CONCATENATE('Master List'!T203, " / ", 'Master List'!U203))</f>
        <v>Plastic Surgery</v>
      </c>
      <c r="S203" s="47" t="str">
        <f>'Master List'!V203</f>
        <v>Mr Jeremy Yarrow</v>
      </c>
      <c r="T203" s="49" t="str">
        <f>IF('Master List'!Y203="", "", 'Master List'!Y203)</f>
        <v/>
      </c>
      <c r="U203" s="49" t="str">
        <f>IF(T203="", "", VLOOKUP(T203, 'CWM &amp; Location'!B:D, 3, FALSE))</f>
        <v/>
      </c>
      <c r="V203" s="49" t="str">
        <f>IF('Master List'!Z203="", "", 'Master List'!Z203)</f>
        <v/>
      </c>
      <c r="W203" s="49" t="str">
        <f>IF('Master List'!AA203="", "", 'Master List'!AA203)</f>
        <v/>
      </c>
    </row>
    <row r="204" spans="1:23" ht="29.25" customHeight="1" x14ac:dyDescent="0.25">
      <c r="A204" s="47" t="str">
        <f>'Master List'!A204</f>
        <v>FP</v>
      </c>
      <c r="B204" s="47" t="str">
        <f>'Master List'!B204</f>
        <v>F2/7A3/068b</v>
      </c>
      <c r="C204" s="47" t="str">
        <f>'Master List'!C204</f>
        <v>WAL/F2/068b</v>
      </c>
      <c r="D204" s="48">
        <v>1</v>
      </c>
      <c r="E204" s="52" t="str">
        <f t="shared" si="3"/>
        <v>Plastic Surgery, Emergency Medicine, Renal Medicine</v>
      </c>
      <c r="F204" s="49" t="str">
        <f>'Master List'!F204</f>
        <v>Swansea Bay Local University Health Board</v>
      </c>
      <c r="G204" s="49" t="str">
        <f>'Master List'!D204</f>
        <v>Mr Jeremy Yarrow</v>
      </c>
      <c r="H204" s="47" t="str">
        <f>'Master List'!G204</f>
        <v>Morriston Hospital</v>
      </c>
      <c r="I204" s="47" t="str">
        <f>VLOOKUP(H204, 'CWM &amp; Location'!B:D, 3, FALSE)</f>
        <v>Swansea</v>
      </c>
      <c r="J204" s="47" t="str">
        <f>IF('Master List'!I204="", 'Master List'!H204, CONCATENATE('Master List'!H204, " / ", 'Master List'!I204))</f>
        <v>Plastic Surgery</v>
      </c>
      <c r="K204" s="47" t="str">
        <f>'Master List'!J204</f>
        <v>Mr Jeremy Yarrow</v>
      </c>
      <c r="L204" s="47" t="str">
        <f>'Master List'!M204</f>
        <v>Morriston Hospital</v>
      </c>
      <c r="M204" s="47" t="str">
        <f>VLOOKUP(L204, 'CWM &amp; Location'!B:D, 3, FALSE)</f>
        <v>Swansea</v>
      </c>
      <c r="N204" s="47" t="str">
        <f>IF('Master List'!O204="", 'Master List'!N204, CONCATENATE('Master List'!N204, " / ", 'Master List'!O204))</f>
        <v>Emergency Medicine</v>
      </c>
      <c r="O204" s="47" t="str">
        <f>'Master List'!P204</f>
        <v>Dr Sue West-Jones</v>
      </c>
      <c r="P204" s="47" t="str">
        <f>'Master List'!S204</f>
        <v>Morriston Hospital</v>
      </c>
      <c r="Q204" s="47" t="str">
        <f>VLOOKUP(P204, 'CWM &amp; Location'!B:D, 3, FALSE)</f>
        <v>Swansea</v>
      </c>
      <c r="R204" s="47" t="str">
        <f>IF('Master List'!U204="", 'Master List'!T204, CONCATENATE('Master List'!T204, " / ", 'Master List'!U204))</f>
        <v>Renal Medicine</v>
      </c>
      <c r="S204" s="47" t="str">
        <f>'Master List'!V204</f>
        <v>Dr Angharad Marks</v>
      </c>
      <c r="T204" s="49" t="str">
        <f>IF('Master List'!Y204="", "", 'Master List'!Y204)</f>
        <v/>
      </c>
      <c r="U204" s="49" t="str">
        <f>IF(T204="", "", VLOOKUP(T204, 'CWM &amp; Location'!B:D, 3, FALSE))</f>
        <v/>
      </c>
      <c r="V204" s="49" t="str">
        <f>IF('Master List'!Z204="", "", 'Master List'!Z204)</f>
        <v/>
      </c>
      <c r="W204" s="49" t="str">
        <f>IF('Master List'!AA204="", "", 'Master List'!AA204)</f>
        <v/>
      </c>
    </row>
    <row r="205" spans="1:23" ht="29.25" customHeight="1" x14ac:dyDescent="0.25">
      <c r="A205" s="47" t="str">
        <f>'Master List'!A205</f>
        <v>FP</v>
      </c>
      <c r="B205" s="47" t="str">
        <f>'Master List'!B205</f>
        <v>F2/7A3/068c</v>
      </c>
      <c r="C205" s="47" t="str">
        <f>'Master List'!C205</f>
        <v>WAL/F2/068c</v>
      </c>
      <c r="D205" s="48">
        <v>1</v>
      </c>
      <c r="E205" s="52" t="str">
        <f t="shared" si="3"/>
        <v>Renal Medicine, Plastic Surgery, Emergency Medicine</v>
      </c>
      <c r="F205" s="49" t="str">
        <f>'Master List'!F205</f>
        <v>Swansea Bay Local University Health Board</v>
      </c>
      <c r="G205" s="49" t="str">
        <f>'Master List'!D205</f>
        <v>Dr Angharad Marks</v>
      </c>
      <c r="H205" s="47" t="str">
        <f>'Master List'!G205</f>
        <v>Morriston Hospital</v>
      </c>
      <c r="I205" s="47" t="str">
        <f>VLOOKUP(H205, 'CWM &amp; Location'!B:D, 3, FALSE)</f>
        <v>Swansea</v>
      </c>
      <c r="J205" s="47" t="str">
        <f>IF('Master List'!I205="", 'Master List'!H205, CONCATENATE('Master List'!H205, " / ", 'Master List'!I205))</f>
        <v>Renal Medicine</v>
      </c>
      <c r="K205" s="47" t="str">
        <f>'Master List'!J205</f>
        <v>Dr Angharad Marks</v>
      </c>
      <c r="L205" s="47" t="str">
        <f>'Master List'!M205</f>
        <v>Morriston Hospital</v>
      </c>
      <c r="M205" s="47" t="str">
        <f>VLOOKUP(L205, 'CWM &amp; Location'!B:D, 3, FALSE)</f>
        <v>Swansea</v>
      </c>
      <c r="N205" s="47" t="str">
        <f>IF('Master List'!O205="", 'Master List'!N205, CONCATENATE('Master List'!N205, " / ", 'Master List'!O205))</f>
        <v>Plastic Surgery</v>
      </c>
      <c r="O205" s="47" t="str">
        <f>'Master List'!P205</f>
        <v>Mr Jeremy Yarrow</v>
      </c>
      <c r="P205" s="47" t="str">
        <f>'Master List'!S205</f>
        <v>Morriston Hospital</v>
      </c>
      <c r="Q205" s="47" t="str">
        <f>VLOOKUP(P205, 'CWM &amp; Location'!B:D, 3, FALSE)</f>
        <v>Swansea</v>
      </c>
      <c r="R205" s="47" t="str">
        <f>IF('Master List'!U205="", 'Master List'!T205, CONCATENATE('Master List'!T205, " / ", 'Master List'!U205))</f>
        <v>Emergency Medicine</v>
      </c>
      <c r="S205" s="47" t="str">
        <f>'Master List'!V205</f>
        <v>Dr Sue West-Jones</v>
      </c>
      <c r="T205" s="49" t="str">
        <f>IF('Master List'!Y205="", "", 'Master List'!Y205)</f>
        <v/>
      </c>
      <c r="U205" s="49" t="str">
        <f>IF(T205="", "", VLOOKUP(T205, 'CWM &amp; Location'!B:D, 3, FALSE))</f>
        <v/>
      </c>
      <c r="V205" s="49" t="str">
        <f>IF('Master List'!Z205="", "", 'Master List'!Z205)</f>
        <v/>
      </c>
      <c r="W205" s="49" t="str">
        <f>IF('Master List'!AA205="", "", 'Master List'!AA205)</f>
        <v/>
      </c>
    </row>
    <row r="206" spans="1:23" ht="29.25" customHeight="1" x14ac:dyDescent="0.25">
      <c r="A206" s="47" t="str">
        <f>'Master List'!A206</f>
        <v>FP</v>
      </c>
      <c r="B206" s="47" t="str">
        <f>'Master List'!B206</f>
        <v>F2/7A2E/069a</v>
      </c>
      <c r="C206" s="47" t="str">
        <f>'Master List'!C206</f>
        <v>WAL/F2/069a</v>
      </c>
      <c r="D206" s="48">
        <v>1</v>
      </c>
      <c r="E206" s="52" t="str">
        <f t="shared" si="3"/>
        <v>General (Internal) Medicine / Respiratory Medicine, General Practice, General (Internal) Medicine / Geriatric Medicine</v>
      </c>
      <c r="F206" s="49" t="str">
        <f>'Master List'!F206</f>
        <v>Hywel Dda University Health Board</v>
      </c>
      <c r="G206" s="49" t="str">
        <f>'Master List'!D206</f>
        <v>Dr Jonathan Fisher-Black</v>
      </c>
      <c r="H206" s="47" t="str">
        <f>'Master List'!G206</f>
        <v>Prince Philip Hospital</v>
      </c>
      <c r="I206" s="47" t="str">
        <f>VLOOKUP(H206, 'CWM &amp; Location'!B:D, 3, FALSE)</f>
        <v>Llanelli</v>
      </c>
      <c r="J206" s="47" t="str">
        <f>IF('Master List'!I206="", 'Master List'!H206, CONCATENATE('Master List'!H206, " / ", 'Master List'!I206))</f>
        <v>General (Internal) Medicine / Respiratory Medicine</v>
      </c>
      <c r="K206" s="47" t="str">
        <f>'Master List'!J206</f>
        <v>Dr Jonathan Fisher-Black</v>
      </c>
      <c r="L206" s="47" t="str">
        <f>'Master List'!M206</f>
        <v>Meddygfa Teilo (Prince Philip on calls)</v>
      </c>
      <c r="M206" s="47" t="str">
        <f>VLOOKUP(L206, 'CWM &amp; Location'!B:D, 3, FALSE)</f>
        <v>Llandeilo (Llanelli)</v>
      </c>
      <c r="N206" s="47" t="str">
        <f>IF('Master List'!O206="", 'Master List'!N206, CONCATENATE('Master List'!N206, " / ", 'Master List'!O206))</f>
        <v>General Practice</v>
      </c>
      <c r="O206" s="47" t="str">
        <f>'Master List'!P206</f>
        <v>Dr Gareth Richards</v>
      </c>
      <c r="P206" s="47" t="str">
        <f>'Master List'!S206</f>
        <v>Prince Philip Hospital</v>
      </c>
      <c r="Q206" s="47" t="str">
        <f>VLOOKUP(P206, 'CWM &amp; Location'!B:D, 3, FALSE)</f>
        <v>Llanelli</v>
      </c>
      <c r="R206" s="47" t="str">
        <f>IF('Master List'!U206="", 'Master List'!T206, CONCATENATE('Master List'!T206, " / ", 'Master List'!U206))</f>
        <v>General (Internal) Medicine / Geriatric Medicine</v>
      </c>
      <c r="S206" s="47" t="str">
        <f>'Master List'!V206</f>
        <v>Dr Senthil Kumar Subbarayan</v>
      </c>
      <c r="T206" s="49" t="str">
        <f>IF('Master List'!Y206="", "", 'Master List'!Y206)</f>
        <v/>
      </c>
      <c r="U206" s="49" t="str">
        <f>IF(T206="", "", VLOOKUP(T206, 'CWM &amp; Location'!B:D, 3, FALSE))</f>
        <v/>
      </c>
      <c r="V206" s="49" t="str">
        <f>IF('Master List'!Z206="", "", 'Master List'!Z206)</f>
        <v/>
      </c>
      <c r="W206" s="49" t="str">
        <f>IF('Master List'!AA206="", "", 'Master List'!AA206)</f>
        <v/>
      </c>
    </row>
    <row r="207" spans="1:23" ht="29.25" customHeight="1" x14ac:dyDescent="0.25">
      <c r="A207" s="47" t="str">
        <f>'Master List'!A207</f>
        <v>FP</v>
      </c>
      <c r="B207" s="47" t="str">
        <f>'Master List'!B207</f>
        <v>F2/7A2E/069b</v>
      </c>
      <c r="C207" s="47" t="str">
        <f>'Master List'!C207</f>
        <v>WAL/F2/069b</v>
      </c>
      <c r="D207" s="48">
        <v>1</v>
      </c>
      <c r="E207" s="52" t="str">
        <f t="shared" si="3"/>
        <v>General (Internal) Medicine / Geriatric Medicine, General (Internal) Medicine / Respiratory Medicine, General Practice</v>
      </c>
      <c r="F207" s="49" t="str">
        <f>'Master List'!F207</f>
        <v>Hywel Dda University Health Board</v>
      </c>
      <c r="G207" s="49" t="str">
        <f>'Master List'!D207</f>
        <v>Dr Senthil Kumar Subbarayan</v>
      </c>
      <c r="H207" s="47" t="str">
        <f>'Master List'!G207</f>
        <v>Prince Philip Hospital</v>
      </c>
      <c r="I207" s="47" t="str">
        <f>VLOOKUP(H207, 'CWM &amp; Location'!B:D, 3, FALSE)</f>
        <v>Llanelli</v>
      </c>
      <c r="J207" s="47" t="str">
        <f>IF('Master List'!I207="", 'Master List'!H207, CONCATENATE('Master List'!H207, " / ", 'Master List'!I207))</f>
        <v>General (Internal) Medicine / Geriatric Medicine</v>
      </c>
      <c r="K207" s="47" t="str">
        <f>'Master List'!J207</f>
        <v>Dr Senthil Kumar Subbarayan</v>
      </c>
      <c r="L207" s="47" t="str">
        <f>'Master List'!M207</f>
        <v>Prince Philip Hospital</v>
      </c>
      <c r="M207" s="47" t="str">
        <f>VLOOKUP(L207, 'CWM &amp; Location'!B:D, 3, FALSE)</f>
        <v>Llanelli</v>
      </c>
      <c r="N207" s="47" t="str">
        <f>IF('Master List'!O207="", 'Master List'!N207, CONCATENATE('Master List'!N207, " / ", 'Master List'!O207))</f>
        <v>General (Internal) Medicine / Respiratory Medicine</v>
      </c>
      <c r="O207" s="47" t="str">
        <f>'Master List'!P207</f>
        <v>Dr Jonathan Fisher-Black</v>
      </c>
      <c r="P207" s="47" t="str">
        <f>'Master List'!S207</f>
        <v>Meddygfa Teilo (Prince Philip on calls)</v>
      </c>
      <c r="Q207" s="47" t="str">
        <f>VLOOKUP(P207, 'CWM &amp; Location'!B:D, 3, FALSE)</f>
        <v>Llandeilo (Llanelli)</v>
      </c>
      <c r="R207" s="47" t="str">
        <f>IF('Master List'!U207="", 'Master List'!T207, CONCATENATE('Master List'!T207, " / ", 'Master List'!U207))</f>
        <v>General Practice</v>
      </c>
      <c r="S207" s="47" t="str">
        <f>'Master List'!V207</f>
        <v>Dr Gareth Richards</v>
      </c>
      <c r="T207" s="49" t="str">
        <f>IF('Master List'!Y207="", "", 'Master List'!Y207)</f>
        <v/>
      </c>
      <c r="U207" s="49" t="str">
        <f>IF(T207="", "", VLOOKUP(T207, 'CWM &amp; Location'!B:D, 3, FALSE))</f>
        <v/>
      </c>
      <c r="V207" s="49" t="str">
        <f>IF('Master List'!Z207="", "", 'Master List'!Z207)</f>
        <v/>
      </c>
      <c r="W207" s="49" t="str">
        <f>IF('Master List'!AA207="", "", 'Master List'!AA207)</f>
        <v/>
      </c>
    </row>
    <row r="208" spans="1:23" ht="29.25" customHeight="1" x14ac:dyDescent="0.25">
      <c r="A208" s="47" t="str">
        <f>'Master List'!A208</f>
        <v>FP</v>
      </c>
      <c r="B208" s="47" t="str">
        <f>'Master List'!B208</f>
        <v>F2/7A2E/069c</v>
      </c>
      <c r="C208" s="47" t="str">
        <f>'Master List'!C208</f>
        <v>WAL/F2/069c</v>
      </c>
      <c r="D208" s="48">
        <v>1</v>
      </c>
      <c r="E208" s="52" t="str">
        <f t="shared" si="3"/>
        <v>General Practice, General (Internal) Medicine / Geriatric Medicine, General (Internal) Medicine / Respiratory Medicine</v>
      </c>
      <c r="F208" s="49" t="str">
        <f>'Master List'!F208</f>
        <v>Hywel Dda University Health Board</v>
      </c>
      <c r="G208" s="49" t="str">
        <f>'Master List'!D208</f>
        <v>Dr Gareth Richards</v>
      </c>
      <c r="H208" s="47" t="str">
        <f>'Master List'!G208</f>
        <v>Meddygfa Teilo (Prince Philip on calls)</v>
      </c>
      <c r="I208" s="47" t="str">
        <f>VLOOKUP(H208, 'CWM &amp; Location'!B:D, 3, FALSE)</f>
        <v>Llandeilo (Llanelli)</v>
      </c>
      <c r="J208" s="47" t="str">
        <f>IF('Master List'!I208="", 'Master List'!H208, CONCATENATE('Master List'!H208, " / ", 'Master List'!I208))</f>
        <v>General Practice</v>
      </c>
      <c r="K208" s="47" t="str">
        <f>'Master List'!J208</f>
        <v>Dr Gareth Richards</v>
      </c>
      <c r="L208" s="47" t="str">
        <f>'Master List'!M208</f>
        <v>Prince Philip Hospital</v>
      </c>
      <c r="M208" s="47" t="str">
        <f>VLOOKUP(L208, 'CWM &amp; Location'!B:D, 3, FALSE)</f>
        <v>Llanelli</v>
      </c>
      <c r="N208" s="47" t="str">
        <f>IF('Master List'!O208="", 'Master List'!N208, CONCATENATE('Master List'!N208, " / ", 'Master List'!O208))</f>
        <v>General (Internal) Medicine / Geriatric Medicine</v>
      </c>
      <c r="O208" s="47" t="str">
        <f>'Master List'!P208</f>
        <v>Dr Senthil Kumar Subbarayan</v>
      </c>
      <c r="P208" s="47" t="str">
        <f>'Master List'!S208</f>
        <v>Prince Philip Hospital</v>
      </c>
      <c r="Q208" s="47" t="str">
        <f>VLOOKUP(P208, 'CWM &amp; Location'!B:D, 3, FALSE)</f>
        <v>Llanelli</v>
      </c>
      <c r="R208" s="47" t="str">
        <f>IF('Master List'!U208="", 'Master List'!T208, CONCATENATE('Master List'!T208, " / ", 'Master List'!U208))</f>
        <v>General (Internal) Medicine / Respiratory Medicine</v>
      </c>
      <c r="S208" s="47" t="str">
        <f>'Master List'!V208</f>
        <v>Dr Jonathan Fisher-Black</v>
      </c>
      <c r="T208" s="49" t="str">
        <f>IF('Master List'!Y208="", "", 'Master List'!Y208)</f>
        <v/>
      </c>
      <c r="U208" s="49" t="str">
        <f>IF(T208="", "", VLOOKUP(T208, 'CWM &amp; Location'!B:D, 3, FALSE))</f>
        <v/>
      </c>
      <c r="V208" s="49" t="str">
        <f>IF('Master List'!Z208="", "", 'Master List'!Z208)</f>
        <v/>
      </c>
      <c r="W208" s="49" t="str">
        <f>IF('Master List'!AA208="", "", 'Master List'!AA208)</f>
        <v/>
      </c>
    </row>
    <row r="209" spans="1:23" ht="29.25" customHeight="1" x14ac:dyDescent="0.25">
      <c r="A209" s="47" t="str">
        <f>'Master List'!A209</f>
        <v>FP</v>
      </c>
      <c r="B209" s="47" t="str">
        <f>'Master List'!B209</f>
        <v>F2/7A2E/070a</v>
      </c>
      <c r="C209" s="47" t="str">
        <f>'Master List'!C209</f>
        <v>WAL/F2/070a</v>
      </c>
      <c r="D209" s="48">
        <v>1</v>
      </c>
      <c r="E209" s="52" t="str">
        <f t="shared" si="3"/>
        <v>Emergency Medicine / Acute Medical Assessment Unit, General Surgery / Colorectal Surgery &amp; Upper Gastro-intestinal Surgery, General (Internal) Medicine / Geriatric Medicine</v>
      </c>
      <c r="F209" s="49" t="str">
        <f>'Master List'!F209</f>
        <v>Hywel Dda University Health Board</v>
      </c>
      <c r="G209" s="49" t="str">
        <f>'Master List'!D209</f>
        <v>Mr Nigel Waghorne</v>
      </c>
      <c r="H209" s="47" t="str">
        <f>'Master List'!G209</f>
        <v>Glangwili General Hospital</v>
      </c>
      <c r="I209" s="47" t="str">
        <f>VLOOKUP(H209, 'CWM &amp; Location'!B:D, 3, FALSE)</f>
        <v>Carmarthen</v>
      </c>
      <c r="J209" s="47" t="str">
        <f>IF('Master List'!I209="", 'Master List'!H209, CONCATENATE('Master List'!H209, " / ", 'Master List'!I209))</f>
        <v>Emergency Medicine / Acute Medical Assessment Unit</v>
      </c>
      <c r="K209" s="47" t="str">
        <f>'Master List'!J209</f>
        <v>Mr Nigel Waghorne</v>
      </c>
      <c r="L209" s="47" t="str">
        <f>'Master List'!M209</f>
        <v>Glangwili General Hospital</v>
      </c>
      <c r="M209" s="47" t="str">
        <f>VLOOKUP(L209, 'CWM &amp; Location'!B:D, 3, FALSE)</f>
        <v>Carmarthen</v>
      </c>
      <c r="N209" s="47" t="str">
        <f>IF('Master List'!O209="", 'Master List'!N209, CONCATENATE('Master List'!N209, " / ", 'Master List'!O209))</f>
        <v>General Surgery / Colorectal Surgery &amp; Upper Gastro-intestinal Surgery</v>
      </c>
      <c r="O209" s="47" t="str">
        <f>'Master List'!P209</f>
        <v>Mr Ken Harries</v>
      </c>
      <c r="P209" s="47" t="str">
        <f>'Master List'!S209</f>
        <v>Glangwili General Hospital</v>
      </c>
      <c r="Q209" s="47" t="str">
        <f>VLOOKUP(P209, 'CWM &amp; Location'!B:D, 3, FALSE)</f>
        <v>Carmarthen</v>
      </c>
      <c r="R209" s="47" t="str">
        <f>IF('Master List'!U209="", 'Master List'!T209, CONCATENATE('Master List'!T209, " / ", 'Master List'!U209))</f>
        <v>General (Internal) Medicine / Geriatric Medicine</v>
      </c>
      <c r="S209" s="47" t="str">
        <f>'Master List'!V209</f>
        <v>Dr Abhaya Gupta</v>
      </c>
      <c r="T209" s="49" t="str">
        <f>IF('Master List'!Y209="", "", 'Master List'!Y209)</f>
        <v/>
      </c>
      <c r="U209" s="49" t="str">
        <f>IF(T209="", "", VLOOKUP(T209, 'CWM &amp; Location'!B:D, 3, FALSE))</f>
        <v/>
      </c>
      <c r="V209" s="49" t="str">
        <f>IF('Master List'!Z209="", "", 'Master List'!Z209)</f>
        <v/>
      </c>
      <c r="W209" s="49" t="str">
        <f>IF('Master List'!AA209="", "", 'Master List'!AA209)</f>
        <v/>
      </c>
    </row>
    <row r="210" spans="1:23" ht="29.25" customHeight="1" x14ac:dyDescent="0.25">
      <c r="A210" s="47" t="str">
        <f>'Master List'!A210</f>
        <v>FP</v>
      </c>
      <c r="B210" s="47" t="str">
        <f>'Master List'!B210</f>
        <v>F2/7A2E/070b</v>
      </c>
      <c r="C210" s="47" t="str">
        <f>'Master List'!C210</f>
        <v>WAL/F2/070b</v>
      </c>
      <c r="D210" s="48">
        <v>1</v>
      </c>
      <c r="E210" s="52" t="str">
        <f t="shared" si="3"/>
        <v>General (Internal) Medicine / Geriatric Medicine, Emergency Medicine / Acute Medical Assessment Unit, General Surgery / Colorectal Surgery &amp; Upper Gastro-intestinal Surgery</v>
      </c>
      <c r="F210" s="49" t="str">
        <f>'Master List'!F210</f>
        <v>Hywel Dda University Health Board</v>
      </c>
      <c r="G210" s="49" t="str">
        <f>'Master List'!D210</f>
        <v>Dr Abhaya Gupta</v>
      </c>
      <c r="H210" s="47" t="str">
        <f>'Master List'!G210</f>
        <v>Glangwili General Hospital</v>
      </c>
      <c r="I210" s="47" t="str">
        <f>VLOOKUP(H210, 'CWM &amp; Location'!B:D, 3, FALSE)</f>
        <v>Carmarthen</v>
      </c>
      <c r="J210" s="47" t="str">
        <f>IF('Master List'!I210="", 'Master List'!H210, CONCATENATE('Master List'!H210, " / ", 'Master List'!I210))</f>
        <v>General (Internal) Medicine / Geriatric Medicine</v>
      </c>
      <c r="K210" s="47" t="str">
        <f>'Master List'!J210</f>
        <v>Dr Abhaya Gupta</v>
      </c>
      <c r="L210" s="47" t="str">
        <f>'Master List'!M210</f>
        <v>Glangwili General Hospital</v>
      </c>
      <c r="M210" s="47" t="str">
        <f>VLOOKUP(L210, 'CWM &amp; Location'!B:D, 3, FALSE)</f>
        <v>Carmarthen</v>
      </c>
      <c r="N210" s="47" t="str">
        <f>IF('Master List'!O210="", 'Master List'!N210, CONCATENATE('Master List'!N210, " / ", 'Master List'!O210))</f>
        <v>Emergency Medicine / Acute Medical Assessment Unit</v>
      </c>
      <c r="O210" s="47" t="str">
        <f>'Master List'!P210</f>
        <v>Mr Nigel Waghorne</v>
      </c>
      <c r="P210" s="47" t="str">
        <f>'Master List'!S210</f>
        <v>Glangwili General Hospital</v>
      </c>
      <c r="Q210" s="47" t="str">
        <f>VLOOKUP(P210, 'CWM &amp; Location'!B:D, 3, FALSE)</f>
        <v>Carmarthen</v>
      </c>
      <c r="R210" s="47" t="str">
        <f>IF('Master List'!U210="", 'Master List'!T210, CONCATENATE('Master List'!T210, " / ", 'Master List'!U210))</f>
        <v>General Surgery / Colorectal Surgery &amp; Upper Gastro-intestinal Surgery</v>
      </c>
      <c r="S210" s="47" t="str">
        <f>'Master List'!V210</f>
        <v>Mr Ken Harries</v>
      </c>
      <c r="T210" s="49" t="str">
        <f>IF('Master List'!Y210="", "", 'Master List'!Y210)</f>
        <v/>
      </c>
      <c r="U210" s="49" t="str">
        <f>IF(T210="", "", VLOOKUP(T210, 'CWM &amp; Location'!B:D, 3, FALSE))</f>
        <v/>
      </c>
      <c r="V210" s="49" t="str">
        <f>IF('Master List'!Z210="", "", 'Master List'!Z210)</f>
        <v/>
      </c>
      <c r="W210" s="49" t="str">
        <f>IF('Master List'!AA210="", "", 'Master List'!AA210)</f>
        <v/>
      </c>
    </row>
    <row r="211" spans="1:23" ht="29.25" customHeight="1" x14ac:dyDescent="0.25">
      <c r="A211" s="47" t="str">
        <f>'Master List'!A211</f>
        <v>FP</v>
      </c>
      <c r="B211" s="47" t="str">
        <f>'Master List'!B211</f>
        <v>F2/7A2E/070c</v>
      </c>
      <c r="C211" s="47" t="str">
        <f>'Master List'!C211</f>
        <v>WAL/F2/070c</v>
      </c>
      <c r="D211" s="48">
        <v>1</v>
      </c>
      <c r="E211" s="52" t="str">
        <f t="shared" si="3"/>
        <v>General Surgery / Colorectal Surgery &amp; Upper Gastro-intestinal Surgery, General (Internal) Medicine / Geriatric Medicine, Emergency Medicine / Acute Medical Assessment Unit</v>
      </c>
      <c r="F211" s="49" t="str">
        <f>'Master List'!F211</f>
        <v>Hywel Dda University Health Board</v>
      </c>
      <c r="G211" s="49" t="str">
        <f>'Master List'!D211</f>
        <v>Mr Ken Harries</v>
      </c>
      <c r="H211" s="47" t="str">
        <f>'Master List'!G211</f>
        <v>Glangwili General Hospital</v>
      </c>
      <c r="I211" s="47" t="str">
        <f>VLOOKUP(H211, 'CWM &amp; Location'!B:D, 3, FALSE)</f>
        <v>Carmarthen</v>
      </c>
      <c r="J211" s="47" t="str">
        <f>IF('Master List'!I211="", 'Master List'!H211, CONCATENATE('Master List'!H211, " / ", 'Master List'!I211))</f>
        <v>General Surgery / Colorectal Surgery &amp; Upper Gastro-intestinal Surgery</v>
      </c>
      <c r="K211" s="47" t="str">
        <f>'Master List'!J211</f>
        <v>Mr Ken Harries</v>
      </c>
      <c r="L211" s="47" t="str">
        <f>'Master List'!M211</f>
        <v>Glangwili General Hospital</v>
      </c>
      <c r="M211" s="47" t="str">
        <f>VLOOKUP(L211, 'CWM &amp; Location'!B:D, 3, FALSE)</f>
        <v>Carmarthen</v>
      </c>
      <c r="N211" s="47" t="str">
        <f>IF('Master List'!O211="", 'Master List'!N211, CONCATENATE('Master List'!N211, " / ", 'Master List'!O211))</f>
        <v>General (Internal) Medicine / Geriatric Medicine</v>
      </c>
      <c r="O211" s="47" t="str">
        <f>'Master List'!P211</f>
        <v>Dr Abhaya Gupta</v>
      </c>
      <c r="P211" s="47" t="str">
        <f>'Master List'!S211</f>
        <v>Glangwili General Hospital</v>
      </c>
      <c r="Q211" s="47" t="str">
        <f>VLOOKUP(P211, 'CWM &amp; Location'!B:D, 3, FALSE)</f>
        <v>Carmarthen</v>
      </c>
      <c r="R211" s="47" t="str">
        <f>IF('Master List'!U211="", 'Master List'!T211, CONCATENATE('Master List'!T211, " / ", 'Master List'!U211))</f>
        <v>Emergency Medicine / Acute Medical Assessment Unit</v>
      </c>
      <c r="S211" s="47" t="str">
        <f>'Master List'!V211</f>
        <v>Mr Nigel Waghorne</v>
      </c>
      <c r="T211" s="49" t="str">
        <f>IF('Master List'!Y211="", "", 'Master List'!Y211)</f>
        <v/>
      </c>
      <c r="U211" s="49" t="str">
        <f>IF(T211="", "", VLOOKUP(T211, 'CWM &amp; Location'!B:D, 3, FALSE))</f>
        <v/>
      </c>
      <c r="V211" s="49" t="str">
        <f>IF('Master List'!Z211="", "", 'Master List'!Z211)</f>
        <v/>
      </c>
      <c r="W211" s="49" t="str">
        <f>IF('Master List'!AA211="", "", 'Master List'!AA211)</f>
        <v/>
      </c>
    </row>
    <row r="212" spans="1:23" ht="29.25" customHeight="1" x14ac:dyDescent="0.25">
      <c r="A212" s="47" t="str">
        <f>'Master List'!A212</f>
        <v>FP</v>
      </c>
      <c r="B212" s="47" t="str">
        <f>'Master List'!B212</f>
        <v>F2/7A2E/071a</v>
      </c>
      <c r="C212" s="47" t="str">
        <f>'Master List'!C212</f>
        <v>WAL/F2/071a</v>
      </c>
      <c r="D212" s="48">
        <v>1</v>
      </c>
      <c r="E212" s="52" t="str">
        <f t="shared" si="3"/>
        <v>General (Internal) Medicine / Cardiology, Otolaryngology, General Practice</v>
      </c>
      <c r="F212" s="49" t="str">
        <f>'Master List'!F212</f>
        <v>Hywel Dda University Health Board</v>
      </c>
      <c r="G212" s="49" t="str">
        <f>'Master List'!D212</f>
        <v>Dr Jitka Housova</v>
      </c>
      <c r="H212" s="47" t="str">
        <f>'Master List'!G212</f>
        <v>Prince Philip Hospital</v>
      </c>
      <c r="I212" s="47" t="str">
        <f>VLOOKUP(H212, 'CWM &amp; Location'!B:D, 3, FALSE)</f>
        <v>Llanelli</v>
      </c>
      <c r="J212" s="47" t="str">
        <f>IF('Master List'!I212="", 'Master List'!H212, CONCATENATE('Master List'!H212, " / ", 'Master List'!I212))</f>
        <v>General (Internal) Medicine / Cardiology</v>
      </c>
      <c r="K212" s="47" t="str">
        <f>'Master List'!J212</f>
        <v>Dr Jitka Housova</v>
      </c>
      <c r="L212" s="47" t="str">
        <f>'Master List'!M212</f>
        <v>Glangwili General Hospital</v>
      </c>
      <c r="M212" s="47" t="str">
        <f>VLOOKUP(L212, 'CWM &amp; Location'!B:D, 3, FALSE)</f>
        <v>Carmarthen</v>
      </c>
      <c r="N212" s="47" t="str">
        <f>IF('Master List'!O212="", 'Master List'!N212, CONCATENATE('Master List'!N212, " / ", 'Master List'!O212))</f>
        <v>Otolaryngology</v>
      </c>
      <c r="O212" s="47" t="str">
        <f>'Master List'!P212</f>
        <v>Mr Antony Howarth</v>
      </c>
      <c r="P212" s="47" t="str">
        <f>'Master List'!S212</f>
        <v>Avenue Villa Surgery</v>
      </c>
      <c r="Q212" s="47" t="str">
        <f>VLOOKUP(P212, 'CWM &amp; Location'!B:D, 3, FALSE)</f>
        <v>Llanelli</v>
      </c>
      <c r="R212" s="47" t="str">
        <f>IF('Master List'!U212="", 'Master List'!T212, CONCATENATE('Master List'!T212, " / ", 'Master List'!U212))</f>
        <v>General Practice</v>
      </c>
      <c r="S212" s="47" t="str">
        <f>'Master List'!V212</f>
        <v>Dr Bridget Gwynne</v>
      </c>
      <c r="T212" s="49" t="str">
        <f>IF('Master List'!Y212="", "", 'Master List'!Y212)</f>
        <v/>
      </c>
      <c r="U212" s="49" t="str">
        <f>IF(T212="", "", VLOOKUP(T212, 'CWM &amp; Location'!B:D, 3, FALSE))</f>
        <v/>
      </c>
      <c r="V212" s="49" t="str">
        <f>IF('Master List'!Z212="", "", 'Master List'!Z212)</f>
        <v/>
      </c>
      <c r="W212" s="49" t="str">
        <f>IF('Master List'!AA212="", "", 'Master List'!AA212)</f>
        <v/>
      </c>
    </row>
    <row r="213" spans="1:23" ht="29.25" customHeight="1" x14ac:dyDescent="0.25">
      <c r="A213" s="47" t="str">
        <f>'Master List'!A213</f>
        <v>FP</v>
      </c>
      <c r="B213" s="47" t="str">
        <f>'Master List'!B213</f>
        <v>F2/7A2E/071b</v>
      </c>
      <c r="C213" s="47" t="str">
        <f>'Master List'!C213</f>
        <v>WAL/F2/071b</v>
      </c>
      <c r="D213" s="48">
        <v>1</v>
      </c>
      <c r="E213" s="52" t="str">
        <f t="shared" si="3"/>
        <v>General Practice, General (Internal) Medicine / Cardiology, Otolaryngology</v>
      </c>
      <c r="F213" s="49" t="str">
        <f>'Master List'!F213</f>
        <v>Hywel Dda University Health Board</v>
      </c>
      <c r="G213" s="49" t="str">
        <f>'Master List'!D213</f>
        <v>Dr Bridget Gwynne</v>
      </c>
      <c r="H213" s="47" t="str">
        <f>'Master List'!G213</f>
        <v>Avenue Villa Surgery</v>
      </c>
      <c r="I213" s="47" t="str">
        <f>VLOOKUP(H213, 'CWM &amp; Location'!B:D, 3, FALSE)</f>
        <v>Llanelli</v>
      </c>
      <c r="J213" s="47" t="str">
        <f>IF('Master List'!I213="", 'Master List'!H213, CONCATENATE('Master List'!H213, " / ", 'Master List'!I213))</f>
        <v>General Practice</v>
      </c>
      <c r="K213" s="47" t="str">
        <f>'Master List'!J213</f>
        <v>Dr Bridget Gwynne</v>
      </c>
      <c r="L213" s="47" t="str">
        <f>'Master List'!M213</f>
        <v>Prince Philip Hospital</v>
      </c>
      <c r="M213" s="47" t="str">
        <f>VLOOKUP(L213, 'CWM &amp; Location'!B:D, 3, FALSE)</f>
        <v>Llanelli</v>
      </c>
      <c r="N213" s="47" t="str">
        <f>IF('Master List'!O213="", 'Master List'!N213, CONCATENATE('Master List'!N213, " / ", 'Master List'!O213))</f>
        <v>General (Internal) Medicine / Cardiology</v>
      </c>
      <c r="O213" s="47" t="str">
        <f>'Master List'!P213</f>
        <v>Dr Jitka Housova</v>
      </c>
      <c r="P213" s="47" t="str">
        <f>'Master List'!S213</f>
        <v>Glangwili General Hospital</v>
      </c>
      <c r="Q213" s="47" t="str">
        <f>VLOOKUP(P213, 'CWM &amp; Location'!B:D, 3, FALSE)</f>
        <v>Carmarthen</v>
      </c>
      <c r="R213" s="47" t="str">
        <f>IF('Master List'!U213="", 'Master List'!T213, CONCATENATE('Master List'!T213, " / ", 'Master List'!U213))</f>
        <v>Otolaryngology</v>
      </c>
      <c r="S213" s="47" t="str">
        <f>'Master List'!V213</f>
        <v>Mr Antony Howarth</v>
      </c>
      <c r="T213" s="49" t="str">
        <f>IF('Master List'!Y213="", "", 'Master List'!Y213)</f>
        <v/>
      </c>
      <c r="U213" s="49" t="str">
        <f>IF(T213="", "", VLOOKUP(T213, 'CWM &amp; Location'!B:D, 3, FALSE))</f>
        <v/>
      </c>
      <c r="V213" s="49" t="str">
        <f>IF('Master List'!Z213="", "", 'Master List'!Z213)</f>
        <v/>
      </c>
      <c r="W213" s="49" t="str">
        <f>IF('Master List'!AA213="", "", 'Master List'!AA213)</f>
        <v/>
      </c>
    </row>
    <row r="214" spans="1:23" ht="29.25" customHeight="1" x14ac:dyDescent="0.25">
      <c r="A214" s="47" t="str">
        <f>'Master List'!A214</f>
        <v>FP</v>
      </c>
      <c r="B214" s="47" t="str">
        <f>'Master List'!B214</f>
        <v>F2/7A2E/071c</v>
      </c>
      <c r="C214" s="47" t="str">
        <f>'Master List'!C214</f>
        <v>WAL/F2/071c</v>
      </c>
      <c r="D214" s="48">
        <v>1</v>
      </c>
      <c r="E214" s="52" t="str">
        <f t="shared" si="3"/>
        <v>Otolaryngology, General Practice, General (Internal) Medicine / Cardiology</v>
      </c>
      <c r="F214" s="49" t="str">
        <f>'Master List'!F214</f>
        <v>Hywel Dda University Health Board</v>
      </c>
      <c r="G214" s="49" t="str">
        <f>'Master List'!D214</f>
        <v>Mr Antony Howarth</v>
      </c>
      <c r="H214" s="47" t="str">
        <f>'Master List'!G214</f>
        <v>Glangwili General Hospital</v>
      </c>
      <c r="I214" s="47" t="str">
        <f>VLOOKUP(H214, 'CWM &amp; Location'!B:D, 3, FALSE)</f>
        <v>Carmarthen</v>
      </c>
      <c r="J214" s="47" t="str">
        <f>IF('Master List'!I214="", 'Master List'!H214, CONCATENATE('Master List'!H214, " / ", 'Master List'!I214))</f>
        <v>Otolaryngology</v>
      </c>
      <c r="K214" s="47" t="str">
        <f>'Master List'!J214</f>
        <v>Mr Antony Howarth</v>
      </c>
      <c r="L214" s="47" t="str">
        <f>'Master List'!M214</f>
        <v>Avenue Villa Surgery</v>
      </c>
      <c r="M214" s="47" t="str">
        <f>VLOOKUP(L214, 'CWM &amp; Location'!B:D, 3, FALSE)</f>
        <v>Llanelli</v>
      </c>
      <c r="N214" s="47" t="str">
        <f>IF('Master List'!O214="", 'Master List'!N214, CONCATENATE('Master List'!N214, " / ", 'Master List'!O214))</f>
        <v>General Practice</v>
      </c>
      <c r="O214" s="47" t="str">
        <f>'Master List'!P214</f>
        <v>Dr Bridget Gwynne</v>
      </c>
      <c r="P214" s="47" t="str">
        <f>'Master List'!S214</f>
        <v>Prince Philip Hospital</v>
      </c>
      <c r="Q214" s="47" t="str">
        <f>VLOOKUP(P214, 'CWM &amp; Location'!B:D, 3, FALSE)</f>
        <v>Llanelli</v>
      </c>
      <c r="R214" s="47" t="str">
        <f>IF('Master List'!U214="", 'Master List'!T214, CONCATENATE('Master List'!T214, " / ", 'Master List'!U214))</f>
        <v>General (Internal) Medicine / Cardiology</v>
      </c>
      <c r="S214" s="47" t="str">
        <f>'Master List'!V214</f>
        <v>Dr Jitka Housova</v>
      </c>
      <c r="T214" s="49" t="str">
        <f>IF('Master List'!Y214="", "", 'Master List'!Y214)</f>
        <v/>
      </c>
      <c r="U214" s="49" t="str">
        <f>IF(T214="", "", VLOOKUP(T214, 'CWM &amp; Location'!B:D, 3, FALSE))</f>
        <v/>
      </c>
      <c r="V214" s="49" t="str">
        <f>IF('Master List'!Z214="", "", 'Master List'!Z214)</f>
        <v/>
      </c>
      <c r="W214" s="49" t="str">
        <f>IF('Master List'!AA214="", "", 'Master List'!AA214)</f>
        <v/>
      </c>
    </row>
    <row r="215" spans="1:23" ht="29.25" customHeight="1" x14ac:dyDescent="0.25">
      <c r="A215" s="47" t="str">
        <f>'Master List'!A215</f>
        <v>FP</v>
      </c>
      <c r="B215" s="47" t="str">
        <f>'Master List'!B215</f>
        <v>F2/7A2E/072a</v>
      </c>
      <c r="C215" s="47" t="str">
        <f>'Master List'!C215</f>
        <v>WAL/F2/072a</v>
      </c>
      <c r="D215" s="48">
        <v>1</v>
      </c>
      <c r="E215" s="52" t="str">
        <f t="shared" si="3"/>
        <v>General (Internal) Medicine / Gastroenterology, Obstetrics and Gynaecology, Otolaryngology</v>
      </c>
      <c r="F215" s="49" t="str">
        <f>'Master List'!F215</f>
        <v>Hywel Dda University Health Board</v>
      </c>
      <c r="G215" s="49" t="str">
        <f>'Master List'!D215</f>
        <v>Dr Ian Rees</v>
      </c>
      <c r="H215" s="47" t="str">
        <f>'Master List'!G215</f>
        <v>Prince Philip Hospital</v>
      </c>
      <c r="I215" s="47" t="str">
        <f>VLOOKUP(H215, 'CWM &amp; Location'!B:D, 3, FALSE)</f>
        <v>Llanelli</v>
      </c>
      <c r="J215" s="47" t="str">
        <f>IF('Master List'!I215="", 'Master List'!H215, CONCATENATE('Master List'!H215, " / ", 'Master List'!I215))</f>
        <v>General (Internal) Medicine / Gastroenterology</v>
      </c>
      <c r="K215" s="47" t="str">
        <f>'Master List'!J215</f>
        <v>Dr Ian Rees</v>
      </c>
      <c r="L215" s="47" t="str">
        <f>'Master List'!M215</f>
        <v>Glangwili General Hospital</v>
      </c>
      <c r="M215" s="47" t="str">
        <f>VLOOKUP(L215, 'CWM &amp; Location'!B:D, 3, FALSE)</f>
        <v>Carmarthen</v>
      </c>
      <c r="N215" s="47" t="str">
        <f>IF('Master List'!O215="", 'Master List'!N215, CONCATENATE('Master List'!N215, " / ", 'Master List'!O215))</f>
        <v>Obstetrics and Gynaecology</v>
      </c>
      <c r="O215" s="47" t="str">
        <f>'Master List'!P215</f>
        <v>Dr Islam Abdelrahman</v>
      </c>
      <c r="P215" s="47" t="str">
        <f>'Master List'!S215</f>
        <v>Glangwili General Hospital</v>
      </c>
      <c r="Q215" s="47" t="str">
        <f>VLOOKUP(P215, 'CWM &amp; Location'!B:D, 3, FALSE)</f>
        <v>Carmarthen</v>
      </c>
      <c r="R215" s="47" t="str">
        <f>IF('Master List'!U215="", 'Master List'!T215, CONCATENATE('Master List'!T215, " / ", 'Master List'!U215))</f>
        <v>Otolaryngology</v>
      </c>
      <c r="S215" s="47" t="str">
        <f>'Master List'!V215</f>
        <v>Mr Antony Howarth</v>
      </c>
      <c r="T215" s="49" t="str">
        <f>IF('Master List'!Y215="", "", 'Master List'!Y215)</f>
        <v/>
      </c>
      <c r="U215" s="49" t="str">
        <f>IF(T215="", "", VLOOKUP(T215, 'CWM &amp; Location'!B:D, 3, FALSE))</f>
        <v/>
      </c>
      <c r="V215" s="49" t="str">
        <f>IF('Master List'!Z215="", "", 'Master List'!Z215)</f>
        <v/>
      </c>
      <c r="W215" s="49" t="str">
        <f>IF('Master List'!AA215="", "", 'Master List'!AA215)</f>
        <v/>
      </c>
    </row>
    <row r="216" spans="1:23" ht="29.25" customHeight="1" x14ac:dyDescent="0.25">
      <c r="A216" s="47" t="str">
        <f>'Master List'!A216</f>
        <v>FP</v>
      </c>
      <c r="B216" s="47" t="str">
        <f>'Master List'!B216</f>
        <v>F2/7A2E/072b</v>
      </c>
      <c r="C216" s="47" t="str">
        <f>'Master List'!C216</f>
        <v>WAL/F2/072b</v>
      </c>
      <c r="D216" s="48">
        <v>1</v>
      </c>
      <c r="E216" s="52" t="str">
        <f t="shared" si="3"/>
        <v>Otolaryngology, General (Internal) Medicine / Gastroenterology, Obstetrics and Gynaecology</v>
      </c>
      <c r="F216" s="49" t="str">
        <f>'Master List'!F216</f>
        <v>Hywel Dda University Health Board</v>
      </c>
      <c r="G216" s="49" t="str">
        <f>'Master List'!D216</f>
        <v>Mr Antony Howarth</v>
      </c>
      <c r="H216" s="47" t="str">
        <f>'Master List'!G216</f>
        <v>Glangwili General Hospital</v>
      </c>
      <c r="I216" s="47" t="str">
        <f>VLOOKUP(H216, 'CWM &amp; Location'!B:D, 3, FALSE)</f>
        <v>Carmarthen</v>
      </c>
      <c r="J216" s="47" t="str">
        <f>IF('Master List'!I216="", 'Master List'!H216, CONCATENATE('Master List'!H216, " / ", 'Master List'!I216))</f>
        <v>Otolaryngology</v>
      </c>
      <c r="K216" s="47" t="str">
        <f>'Master List'!J216</f>
        <v>Mr Antony Howarth</v>
      </c>
      <c r="L216" s="47" t="str">
        <f>'Master List'!M216</f>
        <v>Prince Philip Hospital</v>
      </c>
      <c r="M216" s="47" t="str">
        <f>VLOOKUP(L216, 'CWM &amp; Location'!B:D, 3, FALSE)</f>
        <v>Llanelli</v>
      </c>
      <c r="N216" s="47" t="str">
        <f>IF('Master List'!O216="", 'Master List'!N216, CONCATENATE('Master List'!N216, " / ", 'Master List'!O216))</f>
        <v>General (Internal) Medicine / Gastroenterology</v>
      </c>
      <c r="O216" s="47" t="str">
        <f>'Master List'!P216</f>
        <v>Dr Ian Rees</v>
      </c>
      <c r="P216" s="47" t="str">
        <f>'Master List'!S216</f>
        <v>Glangwili General Hospital</v>
      </c>
      <c r="Q216" s="47" t="str">
        <f>VLOOKUP(P216, 'CWM &amp; Location'!B:D, 3, FALSE)</f>
        <v>Carmarthen</v>
      </c>
      <c r="R216" s="47" t="str">
        <f>IF('Master List'!U216="", 'Master List'!T216, CONCATENATE('Master List'!T216, " / ", 'Master List'!U216))</f>
        <v>Obstetrics and Gynaecology</v>
      </c>
      <c r="S216" s="47" t="str">
        <f>'Master List'!V216</f>
        <v>Dr Islam Abdelrahman</v>
      </c>
      <c r="T216" s="49" t="str">
        <f>IF('Master List'!Y216="", "", 'Master List'!Y216)</f>
        <v/>
      </c>
      <c r="U216" s="49" t="str">
        <f>IF(T216="", "", VLOOKUP(T216, 'CWM &amp; Location'!B:D, 3, FALSE))</f>
        <v/>
      </c>
      <c r="V216" s="49" t="str">
        <f>IF('Master List'!Z216="", "", 'Master List'!Z216)</f>
        <v/>
      </c>
      <c r="W216" s="49" t="str">
        <f>IF('Master List'!AA216="", "", 'Master List'!AA216)</f>
        <v/>
      </c>
    </row>
    <row r="217" spans="1:23" ht="29.25" customHeight="1" x14ac:dyDescent="0.25">
      <c r="A217" s="47" t="str">
        <f>'Master List'!A217</f>
        <v>FP</v>
      </c>
      <c r="B217" s="47" t="str">
        <f>'Master List'!B217</f>
        <v>F2/7A2E/072c</v>
      </c>
      <c r="C217" s="47" t="str">
        <f>'Master List'!C217</f>
        <v>WAL/F2/072c</v>
      </c>
      <c r="D217" s="48">
        <v>1</v>
      </c>
      <c r="E217" s="52" t="str">
        <f t="shared" si="3"/>
        <v>Obstetrics and Gynaecology, Otolaryngology, General (Internal) Medicine / Gastroenterology</v>
      </c>
      <c r="F217" s="49" t="str">
        <f>'Master List'!F217</f>
        <v>Hywel Dda University Health Board</v>
      </c>
      <c r="G217" s="49" t="str">
        <f>'Master List'!D217</f>
        <v>Dr Islam Abdelrahman</v>
      </c>
      <c r="H217" s="47" t="str">
        <f>'Master List'!G217</f>
        <v>Glangwili General Hospital</v>
      </c>
      <c r="I217" s="47" t="str">
        <f>VLOOKUP(H217, 'CWM &amp; Location'!B:D, 3, FALSE)</f>
        <v>Carmarthen</v>
      </c>
      <c r="J217" s="47" t="str">
        <f>IF('Master List'!I217="", 'Master List'!H217, CONCATENATE('Master List'!H217, " / ", 'Master List'!I217))</f>
        <v>Obstetrics and Gynaecology</v>
      </c>
      <c r="K217" s="47" t="str">
        <f>'Master List'!J217</f>
        <v>Dr Islam Abdelrahman</v>
      </c>
      <c r="L217" s="47" t="str">
        <f>'Master List'!M217</f>
        <v>Glangwili General Hospital</v>
      </c>
      <c r="M217" s="47" t="str">
        <f>VLOOKUP(L217, 'CWM &amp; Location'!B:D, 3, FALSE)</f>
        <v>Carmarthen</v>
      </c>
      <c r="N217" s="47" t="str">
        <f>IF('Master List'!O217="", 'Master List'!N217, CONCATENATE('Master List'!N217, " / ", 'Master List'!O217))</f>
        <v>Otolaryngology</v>
      </c>
      <c r="O217" s="47" t="str">
        <f>'Master List'!P217</f>
        <v>Mr Antony Howarth</v>
      </c>
      <c r="P217" s="47" t="str">
        <f>'Master List'!S217</f>
        <v>Prince Philip Hospital</v>
      </c>
      <c r="Q217" s="47" t="str">
        <f>VLOOKUP(P217, 'CWM &amp; Location'!B:D, 3, FALSE)</f>
        <v>Llanelli</v>
      </c>
      <c r="R217" s="47" t="str">
        <f>IF('Master List'!U217="", 'Master List'!T217, CONCATENATE('Master List'!T217, " / ", 'Master List'!U217))</f>
        <v>General (Internal) Medicine / Gastroenterology</v>
      </c>
      <c r="S217" s="47" t="str">
        <f>'Master List'!V217</f>
        <v>Dr Ian Rees</v>
      </c>
      <c r="T217" s="49" t="str">
        <f>IF('Master List'!Y217="", "", 'Master List'!Y217)</f>
        <v/>
      </c>
      <c r="U217" s="49" t="str">
        <f>IF(T217="", "", VLOOKUP(T217, 'CWM &amp; Location'!B:D, 3, FALSE))</f>
        <v/>
      </c>
      <c r="V217" s="49" t="str">
        <f>IF('Master List'!Z217="", "", 'Master List'!Z217)</f>
        <v/>
      </c>
      <c r="W217" s="49" t="str">
        <f>IF('Master List'!AA217="", "", 'Master List'!AA217)</f>
        <v/>
      </c>
    </row>
    <row r="218" spans="1:23" ht="29.25" customHeight="1" x14ac:dyDescent="0.25">
      <c r="A218" s="47" t="str">
        <f>'Master List'!A218</f>
        <v>FP</v>
      </c>
      <c r="B218" s="47" t="str">
        <f>'Master List'!B218</f>
        <v>F2/7A2E/073a</v>
      </c>
      <c r="C218" s="47" t="str">
        <f>'Master List'!C218</f>
        <v>WAL/F2/073a</v>
      </c>
      <c r="D218" s="48">
        <v>1</v>
      </c>
      <c r="E218" s="52" t="str">
        <f t="shared" si="3"/>
        <v>Endocrinology and Diabetes Mellitus, General (Internal) Medicine / Rehabilitation Medicine, Emergency Medicine / Acute Medical Assessment Unit</v>
      </c>
      <c r="F218" s="49" t="str">
        <f>'Master List'!F218</f>
        <v>Hywel Dda University Health Board</v>
      </c>
      <c r="G218" s="49" t="str">
        <f>'Master List'!D218</f>
        <v>Dr Akhila Mallipedhi</v>
      </c>
      <c r="H218" s="47" t="str">
        <f>'Master List'!G218</f>
        <v>Prince Philip Hospital</v>
      </c>
      <c r="I218" s="47" t="str">
        <f>VLOOKUP(H218, 'CWM &amp; Location'!B:D, 3, FALSE)</f>
        <v>Llanelli</v>
      </c>
      <c r="J218" s="47" t="str">
        <f>IF('Master List'!I218="", 'Master List'!H218, CONCATENATE('Master List'!H218, " / ", 'Master List'!I218))</f>
        <v>Endocrinology and Diabetes Mellitus</v>
      </c>
      <c r="K218" s="47" t="str">
        <f>'Master List'!J218</f>
        <v>Dr Akhila Mallipedhi</v>
      </c>
      <c r="L218" s="47" t="str">
        <f>'Master List'!M218</f>
        <v>Glangwili General Hospital</v>
      </c>
      <c r="M218" s="47" t="str">
        <f>VLOOKUP(L218, 'CWM &amp; Location'!B:D, 3, FALSE)</f>
        <v>Carmarthen</v>
      </c>
      <c r="N218" s="47" t="str">
        <f>IF('Master List'!O218="", 'Master List'!N218, CONCATENATE('Master List'!N218, " / ", 'Master List'!O218))</f>
        <v>General (Internal) Medicine / Rehabilitation Medicine</v>
      </c>
      <c r="O218" s="47" t="str">
        <f>'Master List'!P218</f>
        <v>Dr Pagadala Sridhar</v>
      </c>
      <c r="P218" s="47" t="str">
        <f>'Master List'!S218</f>
        <v>Glangwili General Hospital</v>
      </c>
      <c r="Q218" s="47" t="str">
        <f>VLOOKUP(P218, 'CWM &amp; Location'!B:D, 3, FALSE)</f>
        <v>Carmarthen</v>
      </c>
      <c r="R218" s="47" t="str">
        <f>IF('Master List'!U218="", 'Master List'!T218, CONCATENATE('Master List'!T218, " / ", 'Master List'!U218))</f>
        <v>Emergency Medicine / Acute Medical Assessment Unit</v>
      </c>
      <c r="S218" s="47" t="str">
        <f>'Master List'!V218</f>
        <v>Mr Nigel Waghorne</v>
      </c>
      <c r="T218" s="49" t="str">
        <f>IF('Master List'!Y218="", "", 'Master List'!Y218)</f>
        <v/>
      </c>
      <c r="U218" s="49" t="str">
        <f>IF(T218="", "", VLOOKUP(T218, 'CWM &amp; Location'!B:D, 3, FALSE))</f>
        <v/>
      </c>
      <c r="V218" s="49" t="str">
        <f>IF('Master List'!Z218="", "", 'Master List'!Z218)</f>
        <v/>
      </c>
      <c r="W218" s="49" t="str">
        <f>IF('Master List'!AA218="", "", 'Master List'!AA218)</f>
        <v/>
      </c>
    </row>
    <row r="219" spans="1:23" ht="29.25" customHeight="1" x14ac:dyDescent="0.25">
      <c r="A219" s="47" t="str">
        <f>'Master List'!A219</f>
        <v>FP</v>
      </c>
      <c r="B219" s="47" t="str">
        <f>'Master List'!B219</f>
        <v>F2/7A2E/073b</v>
      </c>
      <c r="C219" s="47" t="str">
        <f>'Master List'!C219</f>
        <v>WAL/F2/073b</v>
      </c>
      <c r="D219" s="48">
        <v>1</v>
      </c>
      <c r="E219" s="52" t="str">
        <f t="shared" si="3"/>
        <v>Emergency Medicine / Acute Medical Assessment Unit, Endocrinology and Diabetes Mellitus, General (Internal) Medicine / Rehabilitation Medicine</v>
      </c>
      <c r="F219" s="49" t="str">
        <f>'Master List'!F219</f>
        <v>Hywel Dda University Health Board</v>
      </c>
      <c r="G219" s="49" t="str">
        <f>'Master List'!D219</f>
        <v>Mr Nigel Waghorne</v>
      </c>
      <c r="H219" s="47" t="str">
        <f>'Master List'!G219</f>
        <v>Glangwili General Hospital</v>
      </c>
      <c r="I219" s="47" t="str">
        <f>VLOOKUP(H219, 'CWM &amp; Location'!B:D, 3, FALSE)</f>
        <v>Carmarthen</v>
      </c>
      <c r="J219" s="47" t="str">
        <f>IF('Master List'!I219="", 'Master List'!H219, CONCATENATE('Master List'!H219, " / ", 'Master List'!I219))</f>
        <v>Emergency Medicine / Acute Medical Assessment Unit</v>
      </c>
      <c r="K219" s="47" t="str">
        <f>'Master List'!J219</f>
        <v>Mr Nigel Waghorne</v>
      </c>
      <c r="L219" s="47" t="str">
        <f>'Master List'!M219</f>
        <v>Prince Philip Hospital</v>
      </c>
      <c r="M219" s="47" t="str">
        <f>VLOOKUP(L219, 'CWM &amp; Location'!B:D, 3, FALSE)</f>
        <v>Llanelli</v>
      </c>
      <c r="N219" s="47" t="str">
        <f>IF('Master List'!O219="", 'Master List'!N219, CONCATENATE('Master List'!N219, " / ", 'Master List'!O219))</f>
        <v>Endocrinology and Diabetes Mellitus</v>
      </c>
      <c r="O219" s="47" t="str">
        <f>'Master List'!P219</f>
        <v>Dr Akhila Mallipedhi</v>
      </c>
      <c r="P219" s="47" t="str">
        <f>'Master List'!S219</f>
        <v>Glangwili General Hospital</v>
      </c>
      <c r="Q219" s="47" t="str">
        <f>VLOOKUP(P219, 'CWM &amp; Location'!B:D, 3, FALSE)</f>
        <v>Carmarthen</v>
      </c>
      <c r="R219" s="47" t="str">
        <f>IF('Master List'!U219="", 'Master List'!T219, CONCATENATE('Master List'!T219, " / ", 'Master List'!U219))</f>
        <v>General (Internal) Medicine / Rehabilitation Medicine</v>
      </c>
      <c r="S219" s="47" t="str">
        <f>'Master List'!V219</f>
        <v>Dr Pagadala Sridhar</v>
      </c>
      <c r="T219" s="49" t="str">
        <f>IF('Master List'!Y219="", "", 'Master List'!Y219)</f>
        <v/>
      </c>
      <c r="U219" s="49" t="str">
        <f>IF(T219="", "", VLOOKUP(T219, 'CWM &amp; Location'!B:D, 3, FALSE))</f>
        <v/>
      </c>
      <c r="V219" s="49" t="str">
        <f>IF('Master List'!Z219="", "", 'Master List'!Z219)</f>
        <v/>
      </c>
      <c r="W219" s="49" t="str">
        <f>IF('Master List'!AA219="", "", 'Master List'!AA219)</f>
        <v/>
      </c>
    </row>
    <row r="220" spans="1:23" ht="29.25" customHeight="1" x14ac:dyDescent="0.25">
      <c r="A220" s="47" t="str">
        <f>'Master List'!A220</f>
        <v>FP</v>
      </c>
      <c r="B220" s="47" t="str">
        <f>'Master List'!B220</f>
        <v>F2/7A2E/073c</v>
      </c>
      <c r="C220" s="47" t="str">
        <f>'Master List'!C220</f>
        <v>WAL/F2/073c</v>
      </c>
      <c r="D220" s="48">
        <v>1</v>
      </c>
      <c r="E220" s="52" t="str">
        <f t="shared" si="3"/>
        <v>General (Internal) Medicine / Rehabilitation Medicine, Emergency Medicine / Acute Medical Assessment Unit, Endocrinology and Diabetes Mellitus</v>
      </c>
      <c r="F220" s="49" t="str">
        <f>'Master List'!F220</f>
        <v>Hywel Dda University Health Board</v>
      </c>
      <c r="G220" s="49" t="str">
        <f>'Master List'!D220</f>
        <v>Dr Pagadala Sridhar</v>
      </c>
      <c r="H220" s="47" t="str">
        <f>'Master List'!G220</f>
        <v>Glangwili General Hospital</v>
      </c>
      <c r="I220" s="47" t="str">
        <f>VLOOKUP(H220, 'CWM &amp; Location'!B:D, 3, FALSE)</f>
        <v>Carmarthen</v>
      </c>
      <c r="J220" s="47" t="str">
        <f>IF('Master List'!I220="", 'Master List'!H220, CONCATENATE('Master List'!H220, " / ", 'Master List'!I220))</f>
        <v>General (Internal) Medicine / Rehabilitation Medicine</v>
      </c>
      <c r="K220" s="47" t="str">
        <f>'Master List'!J220</f>
        <v>Dr Pagadala Sridhar</v>
      </c>
      <c r="L220" s="47" t="str">
        <f>'Master List'!M220</f>
        <v>Glangwili General Hospital</v>
      </c>
      <c r="M220" s="47" t="str">
        <f>VLOOKUP(L220, 'CWM &amp; Location'!B:D, 3, FALSE)</f>
        <v>Carmarthen</v>
      </c>
      <c r="N220" s="47" t="str">
        <f>IF('Master List'!O220="", 'Master List'!N220, CONCATENATE('Master List'!N220, " / ", 'Master List'!O220))</f>
        <v>Emergency Medicine / Acute Medical Assessment Unit</v>
      </c>
      <c r="O220" s="47" t="str">
        <f>'Master List'!P220</f>
        <v>Mr Nigel Waghorne</v>
      </c>
      <c r="P220" s="47" t="str">
        <f>'Master List'!S220</f>
        <v>Prince Philip Hospital</v>
      </c>
      <c r="Q220" s="47" t="str">
        <f>VLOOKUP(P220, 'CWM &amp; Location'!B:D, 3, FALSE)</f>
        <v>Llanelli</v>
      </c>
      <c r="R220" s="47" t="str">
        <f>IF('Master List'!U220="", 'Master List'!T220, CONCATENATE('Master List'!T220, " / ", 'Master List'!U220))</f>
        <v>Endocrinology and Diabetes Mellitus</v>
      </c>
      <c r="S220" s="47" t="str">
        <f>'Master List'!V220</f>
        <v>Dr Akhila Mallipedhi</v>
      </c>
      <c r="T220" s="49" t="str">
        <f>IF('Master List'!Y220="", "", 'Master List'!Y220)</f>
        <v/>
      </c>
      <c r="U220" s="49" t="str">
        <f>IF(T220="", "", VLOOKUP(T220, 'CWM &amp; Location'!B:D, 3, FALSE))</f>
        <v/>
      </c>
      <c r="V220" s="49" t="str">
        <f>IF('Master List'!Z220="", "", 'Master List'!Z220)</f>
        <v/>
      </c>
      <c r="W220" s="49" t="str">
        <f>IF('Master List'!AA220="", "", 'Master List'!AA220)</f>
        <v/>
      </c>
    </row>
    <row r="221" spans="1:23" ht="29.25" customHeight="1" x14ac:dyDescent="0.25">
      <c r="A221" s="47" t="str">
        <f>'Master List'!A221</f>
        <v>FP</v>
      </c>
      <c r="B221" s="47" t="str">
        <f>'Master List'!B221</f>
        <v>F2/7A2E/074a</v>
      </c>
      <c r="C221" s="47" t="str">
        <f>'Master List'!C221</f>
        <v>WAL/F2/074a</v>
      </c>
      <c r="D221" s="48">
        <v>1</v>
      </c>
      <c r="E221" s="52" t="str">
        <f t="shared" si="3"/>
        <v>Otolaryngology, General (Internal) Medicine / Respiratory Medicine, Emergency Medicine / Acute Medical Assessment Unit</v>
      </c>
      <c r="F221" s="49" t="str">
        <f>'Master List'!F221</f>
        <v>Hywel Dda University Health Board</v>
      </c>
      <c r="G221" s="49" t="str">
        <f>'Master List'!D221</f>
        <v>Mr Antony Howarth</v>
      </c>
      <c r="H221" s="47" t="str">
        <f>'Master List'!G221</f>
        <v>Glangwili General Hospital</v>
      </c>
      <c r="I221" s="47" t="str">
        <f>VLOOKUP(H221, 'CWM &amp; Location'!B:D, 3, FALSE)</f>
        <v>Carmarthen</v>
      </c>
      <c r="J221" s="47" t="str">
        <f>IF('Master List'!I221="", 'Master List'!H221, CONCATENATE('Master List'!H221, " / ", 'Master List'!I221))</f>
        <v>Otolaryngology</v>
      </c>
      <c r="K221" s="47" t="str">
        <f>'Master List'!J221</f>
        <v>Mr Antony Howarth</v>
      </c>
      <c r="L221" s="47" t="str">
        <f>'Master List'!M221</f>
        <v>Glangwili General Hospital</v>
      </c>
      <c r="M221" s="47" t="str">
        <f>VLOOKUP(L221, 'CWM &amp; Location'!B:D, 3, FALSE)</f>
        <v>Carmarthen</v>
      </c>
      <c r="N221" s="47" t="str">
        <f>IF('Master List'!O221="", 'Master List'!N221, CONCATENATE('Master List'!N221, " / ", 'Master List'!O221))</f>
        <v>General (Internal) Medicine / Respiratory Medicine</v>
      </c>
      <c r="O221" s="47" t="str">
        <f>'Master List'!P221</f>
        <v>Dr Leanne Griffin</v>
      </c>
      <c r="P221" s="47" t="str">
        <f>'Master List'!S221</f>
        <v>Glangwili General Hospital</v>
      </c>
      <c r="Q221" s="47" t="str">
        <f>VLOOKUP(P221, 'CWM &amp; Location'!B:D, 3, FALSE)</f>
        <v>Carmarthen</v>
      </c>
      <c r="R221" s="47" t="str">
        <f>IF('Master List'!U221="", 'Master List'!T221, CONCATENATE('Master List'!T221, " / ", 'Master List'!U221))</f>
        <v>Emergency Medicine / Acute Medical Assessment Unit</v>
      </c>
      <c r="S221" s="47" t="str">
        <f>'Master List'!V221</f>
        <v>Mr Nigel Waghorne</v>
      </c>
      <c r="T221" s="49" t="str">
        <f>IF('Master List'!Y221="", "", 'Master List'!Y221)</f>
        <v/>
      </c>
      <c r="U221" s="49" t="str">
        <f>IF(T221="", "", VLOOKUP(T221, 'CWM &amp; Location'!B:D, 3, FALSE))</f>
        <v/>
      </c>
      <c r="V221" s="49" t="str">
        <f>IF('Master List'!Z221="", "", 'Master List'!Z221)</f>
        <v/>
      </c>
      <c r="W221" s="49" t="str">
        <f>IF('Master List'!AA221="", "", 'Master List'!AA221)</f>
        <v/>
      </c>
    </row>
    <row r="222" spans="1:23" ht="29.25" customHeight="1" x14ac:dyDescent="0.25">
      <c r="A222" s="47" t="str">
        <f>'Master List'!A222</f>
        <v>FP</v>
      </c>
      <c r="B222" s="47" t="str">
        <f>'Master List'!B222</f>
        <v>F2/7A2E/074b</v>
      </c>
      <c r="C222" s="47" t="str">
        <f>'Master List'!C222</f>
        <v>WAL/F2/074b</v>
      </c>
      <c r="D222" s="48">
        <v>1</v>
      </c>
      <c r="E222" s="52" t="str">
        <f t="shared" si="3"/>
        <v>Emergency Medicine / Acute Medical Assessment Unit, Otolaryngology, General (Internal) Medicine / Respiratory Medicine</v>
      </c>
      <c r="F222" s="49" t="str">
        <f>'Master List'!F222</f>
        <v>Hywel Dda University Health Board</v>
      </c>
      <c r="G222" s="49" t="str">
        <f>'Master List'!D222</f>
        <v>Mr Nigel Waghorne</v>
      </c>
      <c r="H222" s="47" t="str">
        <f>'Master List'!G222</f>
        <v>Glangwili General Hospital</v>
      </c>
      <c r="I222" s="47" t="str">
        <f>VLOOKUP(H222, 'CWM &amp; Location'!B:D, 3, FALSE)</f>
        <v>Carmarthen</v>
      </c>
      <c r="J222" s="47" t="str">
        <f>IF('Master List'!I222="", 'Master List'!H222, CONCATENATE('Master List'!H222, " / ", 'Master List'!I222))</f>
        <v>Emergency Medicine / Acute Medical Assessment Unit</v>
      </c>
      <c r="K222" s="47" t="str">
        <f>'Master List'!J222</f>
        <v>Mr Nigel Waghorne</v>
      </c>
      <c r="L222" s="47" t="str">
        <f>'Master List'!M222</f>
        <v>Glangwili General Hospital</v>
      </c>
      <c r="M222" s="47" t="str">
        <f>VLOOKUP(L222, 'CWM &amp; Location'!B:D, 3, FALSE)</f>
        <v>Carmarthen</v>
      </c>
      <c r="N222" s="47" t="str">
        <f>IF('Master List'!O222="", 'Master List'!N222, CONCATENATE('Master List'!N222, " / ", 'Master List'!O222))</f>
        <v>Otolaryngology</v>
      </c>
      <c r="O222" s="47" t="str">
        <f>'Master List'!P222</f>
        <v>Mr Antony Howarth</v>
      </c>
      <c r="P222" s="47" t="str">
        <f>'Master List'!S222</f>
        <v>Glangwili General Hospital</v>
      </c>
      <c r="Q222" s="47" t="str">
        <f>VLOOKUP(P222, 'CWM &amp; Location'!B:D, 3, FALSE)</f>
        <v>Carmarthen</v>
      </c>
      <c r="R222" s="47" t="str">
        <f>IF('Master List'!U222="", 'Master List'!T222, CONCATENATE('Master List'!T222, " / ", 'Master List'!U222))</f>
        <v>General (Internal) Medicine / Respiratory Medicine</v>
      </c>
      <c r="S222" s="47" t="str">
        <f>'Master List'!V222</f>
        <v>Dr Leanne Griffin</v>
      </c>
      <c r="T222" s="49" t="str">
        <f>IF('Master List'!Y222="", "", 'Master List'!Y222)</f>
        <v/>
      </c>
      <c r="U222" s="49" t="str">
        <f>IF(T222="", "", VLOOKUP(T222, 'CWM &amp; Location'!B:D, 3, FALSE))</f>
        <v/>
      </c>
      <c r="V222" s="49" t="str">
        <f>IF('Master List'!Z222="", "", 'Master List'!Z222)</f>
        <v/>
      </c>
      <c r="W222" s="49" t="str">
        <f>IF('Master List'!AA222="", "", 'Master List'!AA222)</f>
        <v/>
      </c>
    </row>
    <row r="223" spans="1:23" ht="29.25" customHeight="1" x14ac:dyDescent="0.25">
      <c r="A223" s="47" t="str">
        <f>'Master List'!A223</f>
        <v>FP</v>
      </c>
      <c r="B223" s="47" t="str">
        <f>'Master List'!B223</f>
        <v>F2/7A2E/074c</v>
      </c>
      <c r="C223" s="47" t="str">
        <f>'Master List'!C223</f>
        <v>WAL/F2/074c</v>
      </c>
      <c r="D223" s="48">
        <v>1</v>
      </c>
      <c r="E223" s="52" t="str">
        <f t="shared" si="3"/>
        <v>General (Internal) Medicine / Respiratory Medicine, Emergency Medicine / Acute Medical Assessment Unit, Otolaryngology</v>
      </c>
      <c r="F223" s="49" t="str">
        <f>'Master List'!F223</f>
        <v>Hywel Dda University Health Board</v>
      </c>
      <c r="G223" s="49" t="str">
        <f>'Master List'!D223</f>
        <v>Dr Leanne Griffin</v>
      </c>
      <c r="H223" s="47" t="str">
        <f>'Master List'!G223</f>
        <v>Glangwili General Hospital</v>
      </c>
      <c r="I223" s="47" t="str">
        <f>VLOOKUP(H223, 'CWM &amp; Location'!B:D, 3, FALSE)</f>
        <v>Carmarthen</v>
      </c>
      <c r="J223" s="47" t="str">
        <f>IF('Master List'!I223="", 'Master List'!H223, CONCATENATE('Master List'!H223, " / ", 'Master List'!I223))</f>
        <v>General (Internal) Medicine / Respiratory Medicine</v>
      </c>
      <c r="K223" s="47" t="str">
        <f>'Master List'!J223</f>
        <v>Dr Leanne Griffin</v>
      </c>
      <c r="L223" s="47" t="str">
        <f>'Master List'!M223</f>
        <v>Glangwili General Hospital</v>
      </c>
      <c r="M223" s="47" t="str">
        <f>VLOOKUP(L223, 'CWM &amp; Location'!B:D, 3, FALSE)</f>
        <v>Carmarthen</v>
      </c>
      <c r="N223" s="47" t="str">
        <f>IF('Master List'!O223="", 'Master List'!N223, CONCATENATE('Master List'!N223, " / ", 'Master List'!O223))</f>
        <v>Emergency Medicine / Acute Medical Assessment Unit</v>
      </c>
      <c r="O223" s="47" t="str">
        <f>'Master List'!P223</f>
        <v>Mr Nigel Waghorne</v>
      </c>
      <c r="P223" s="47" t="str">
        <f>'Master List'!S223</f>
        <v>Glangwili General Hospital</v>
      </c>
      <c r="Q223" s="47" t="str">
        <f>VLOOKUP(P223, 'CWM &amp; Location'!B:D, 3, FALSE)</f>
        <v>Carmarthen</v>
      </c>
      <c r="R223" s="47" t="str">
        <f>IF('Master List'!U223="", 'Master List'!T223, CONCATENATE('Master List'!T223, " / ", 'Master List'!U223))</f>
        <v>Otolaryngology</v>
      </c>
      <c r="S223" s="47" t="str">
        <f>'Master List'!V223</f>
        <v>Mr Antony Howarth</v>
      </c>
      <c r="T223" s="49" t="str">
        <f>IF('Master List'!Y223="", "", 'Master List'!Y223)</f>
        <v/>
      </c>
      <c r="U223" s="49" t="str">
        <f>IF(T223="", "", VLOOKUP(T223, 'CWM &amp; Location'!B:D, 3, FALSE))</f>
        <v/>
      </c>
      <c r="V223" s="49" t="str">
        <f>IF('Master List'!Z223="", "", 'Master List'!Z223)</f>
        <v/>
      </c>
      <c r="W223" s="49" t="str">
        <f>IF('Master List'!AA223="", "", 'Master List'!AA223)</f>
        <v/>
      </c>
    </row>
    <row r="224" spans="1:23" ht="29.25" customHeight="1" x14ac:dyDescent="0.25">
      <c r="A224" s="47" t="str">
        <f>'Master List'!A224</f>
        <v>FP</v>
      </c>
      <c r="B224" s="47" t="str">
        <f>'Master List'!B224</f>
        <v>F2/7A2E/075a</v>
      </c>
      <c r="C224" s="47" t="str">
        <f>'Master List'!C224</f>
        <v>WAL/F2/075a</v>
      </c>
      <c r="D224" s="48">
        <v>1</v>
      </c>
      <c r="E224" s="52" t="str">
        <f t="shared" si="3"/>
        <v>General (Internal) Medicine / Gastroenterology, Haematology / Palliative Medicine, Paediatrics</v>
      </c>
      <c r="F224" s="49" t="str">
        <f>'Master List'!F224</f>
        <v>Hywel Dda University Health Board</v>
      </c>
      <c r="G224" s="49" t="str">
        <f>'Master List'!D224</f>
        <v>Dr Dafydd Bowen</v>
      </c>
      <c r="H224" s="47" t="str">
        <f>'Master List'!G224</f>
        <v>Glangwili General Hospital</v>
      </c>
      <c r="I224" s="47" t="str">
        <f>VLOOKUP(H224, 'CWM &amp; Location'!B:D, 3, FALSE)</f>
        <v>Carmarthen</v>
      </c>
      <c r="J224" s="47" t="str">
        <f>IF('Master List'!I224="", 'Master List'!H224, CONCATENATE('Master List'!H224, " / ", 'Master List'!I224))</f>
        <v>General (Internal) Medicine / Gastroenterology</v>
      </c>
      <c r="K224" s="47" t="str">
        <f>'Master List'!J224</f>
        <v>Dr Dafydd Bowen</v>
      </c>
      <c r="L224" s="47" t="str">
        <f>'Master List'!M224</f>
        <v>Glangwili General Hospital</v>
      </c>
      <c r="M224" s="47" t="str">
        <f>VLOOKUP(L224, 'CWM &amp; Location'!B:D, 3, FALSE)</f>
        <v>Carmarthen</v>
      </c>
      <c r="N224" s="47" t="str">
        <f>IF('Master List'!O224="", 'Master List'!N224, CONCATENATE('Master List'!N224, " / ", 'Master List'!O224))</f>
        <v>Haematology / Palliative Medicine</v>
      </c>
      <c r="O224" s="47" t="str">
        <f>'Master List'!P224</f>
        <v>Dr Saran Nicholas</v>
      </c>
      <c r="P224" s="47" t="str">
        <f>'Master List'!S224</f>
        <v>Glangwili General Hospital</v>
      </c>
      <c r="Q224" s="47" t="str">
        <f>VLOOKUP(P224, 'CWM &amp; Location'!B:D, 3, FALSE)</f>
        <v>Carmarthen</v>
      </c>
      <c r="R224" s="47" t="str">
        <f>IF('Master List'!U224="", 'Master List'!T224, CONCATENATE('Master List'!T224, " / ", 'Master List'!U224))</f>
        <v>Paediatrics</v>
      </c>
      <c r="S224" s="47" t="str">
        <f>'Master List'!V224</f>
        <v>Dr Atheer Abdulameer</v>
      </c>
      <c r="T224" s="49" t="str">
        <f>IF('Master List'!Y224="", "", 'Master List'!Y224)</f>
        <v/>
      </c>
      <c r="U224" s="49" t="str">
        <f>IF(T224="", "", VLOOKUP(T224, 'CWM &amp; Location'!B:D, 3, FALSE))</f>
        <v/>
      </c>
      <c r="V224" s="49" t="str">
        <f>IF('Master List'!Z224="", "", 'Master List'!Z224)</f>
        <v/>
      </c>
      <c r="W224" s="49" t="str">
        <f>IF('Master List'!AA224="", "", 'Master List'!AA224)</f>
        <v/>
      </c>
    </row>
    <row r="225" spans="1:23" ht="29.25" customHeight="1" x14ac:dyDescent="0.25">
      <c r="A225" s="47" t="str">
        <f>'Master List'!A225</f>
        <v>FP</v>
      </c>
      <c r="B225" s="47" t="str">
        <f>'Master List'!B225</f>
        <v>F2/7A2E/075b</v>
      </c>
      <c r="C225" s="47" t="str">
        <f>'Master List'!C225</f>
        <v>WAL/F2/075b</v>
      </c>
      <c r="D225" s="48">
        <v>1</v>
      </c>
      <c r="E225" s="52" t="str">
        <f t="shared" si="3"/>
        <v>Paediatrics, General (Internal) Medicine / Gastroenterology, Haematology / Palliative Medicine</v>
      </c>
      <c r="F225" s="49" t="str">
        <f>'Master List'!F225</f>
        <v>Hywel Dda University Health Board</v>
      </c>
      <c r="G225" s="49" t="str">
        <f>'Master List'!D225</f>
        <v>Dr Atheer Abdulameer</v>
      </c>
      <c r="H225" s="47" t="str">
        <f>'Master List'!G225</f>
        <v>Glangwili General Hospital</v>
      </c>
      <c r="I225" s="47" t="str">
        <f>VLOOKUP(H225, 'CWM &amp; Location'!B:D, 3, FALSE)</f>
        <v>Carmarthen</v>
      </c>
      <c r="J225" s="47" t="str">
        <f>IF('Master List'!I225="", 'Master List'!H225, CONCATENATE('Master List'!H225, " / ", 'Master List'!I225))</f>
        <v>Paediatrics</v>
      </c>
      <c r="K225" s="47" t="str">
        <f>'Master List'!J225</f>
        <v>Dr Atheer Abdulameer</v>
      </c>
      <c r="L225" s="47" t="str">
        <f>'Master List'!M225</f>
        <v>Glangwili General Hospital</v>
      </c>
      <c r="M225" s="47" t="str">
        <f>VLOOKUP(L225, 'CWM &amp; Location'!B:D, 3, FALSE)</f>
        <v>Carmarthen</v>
      </c>
      <c r="N225" s="47" t="str">
        <f>IF('Master List'!O225="", 'Master List'!N225, CONCATENATE('Master List'!N225, " / ", 'Master List'!O225))</f>
        <v>General (Internal) Medicine / Gastroenterology</v>
      </c>
      <c r="O225" s="47" t="str">
        <f>'Master List'!P225</f>
        <v>Dr Dafydd Bowen</v>
      </c>
      <c r="P225" s="47" t="str">
        <f>'Master List'!S225</f>
        <v>Glangwili General Hospital</v>
      </c>
      <c r="Q225" s="47" t="str">
        <f>VLOOKUP(P225, 'CWM &amp; Location'!B:D, 3, FALSE)</f>
        <v>Carmarthen</v>
      </c>
      <c r="R225" s="47" t="str">
        <f>IF('Master List'!U225="", 'Master List'!T225, CONCATENATE('Master List'!T225, " / ", 'Master List'!U225))</f>
        <v>Haematology / Palliative Medicine</v>
      </c>
      <c r="S225" s="47" t="str">
        <f>'Master List'!V225</f>
        <v>Dr Saran Nicholas</v>
      </c>
      <c r="T225" s="49" t="str">
        <f>IF('Master List'!Y225="", "", 'Master List'!Y225)</f>
        <v/>
      </c>
      <c r="U225" s="49" t="str">
        <f>IF(T225="", "", VLOOKUP(T225, 'CWM &amp; Location'!B:D, 3, FALSE))</f>
        <v/>
      </c>
      <c r="V225" s="49" t="str">
        <f>IF('Master List'!Z225="", "", 'Master List'!Z225)</f>
        <v/>
      </c>
      <c r="W225" s="49" t="str">
        <f>IF('Master List'!AA225="", "", 'Master List'!AA225)</f>
        <v/>
      </c>
    </row>
    <row r="226" spans="1:23" ht="29.25" customHeight="1" x14ac:dyDescent="0.25">
      <c r="A226" s="47" t="str">
        <f>'Master List'!A226</f>
        <v>FP</v>
      </c>
      <c r="B226" s="47" t="str">
        <f>'Master List'!B226</f>
        <v>F2/7A2E/075c</v>
      </c>
      <c r="C226" s="47" t="str">
        <f>'Master List'!C226</f>
        <v>WAL/F2/075c</v>
      </c>
      <c r="D226" s="48">
        <v>1</v>
      </c>
      <c r="E226" s="52" t="str">
        <f t="shared" si="3"/>
        <v>Haematology / Palliative Medicine, Paediatrics, General (Internal) Medicine / Gastroenterology</v>
      </c>
      <c r="F226" s="49" t="str">
        <f>'Master List'!F226</f>
        <v>Hywel Dda University Health Board</v>
      </c>
      <c r="G226" s="49" t="str">
        <f>'Master List'!D226</f>
        <v>Dr Saran Nicholas</v>
      </c>
      <c r="H226" s="47" t="str">
        <f>'Master List'!G226</f>
        <v>Glangwili General Hospital</v>
      </c>
      <c r="I226" s="47" t="str">
        <f>VLOOKUP(H226, 'CWM &amp; Location'!B:D, 3, FALSE)</f>
        <v>Carmarthen</v>
      </c>
      <c r="J226" s="47" t="str">
        <f>IF('Master List'!I226="", 'Master List'!H226, CONCATENATE('Master List'!H226, " / ", 'Master List'!I226))</f>
        <v>Haematology / Palliative Medicine</v>
      </c>
      <c r="K226" s="47" t="str">
        <f>'Master List'!J226</f>
        <v>Dr Saran Nicholas</v>
      </c>
      <c r="L226" s="47" t="str">
        <f>'Master List'!M226</f>
        <v>Glangwili General Hospital</v>
      </c>
      <c r="M226" s="47" t="str">
        <f>VLOOKUP(L226, 'CWM &amp; Location'!B:D, 3, FALSE)</f>
        <v>Carmarthen</v>
      </c>
      <c r="N226" s="47" t="str">
        <f>IF('Master List'!O226="", 'Master List'!N226, CONCATENATE('Master List'!N226, " / ", 'Master List'!O226))</f>
        <v>Paediatrics</v>
      </c>
      <c r="O226" s="47" t="str">
        <f>'Master List'!P226</f>
        <v>Dr Atheer Abdulameer</v>
      </c>
      <c r="P226" s="47" t="str">
        <f>'Master List'!S226</f>
        <v>Glangwili General Hospital</v>
      </c>
      <c r="Q226" s="47" t="str">
        <f>VLOOKUP(P226, 'CWM &amp; Location'!B:D, 3, FALSE)</f>
        <v>Carmarthen</v>
      </c>
      <c r="R226" s="47" t="str">
        <f>IF('Master List'!U226="", 'Master List'!T226, CONCATENATE('Master List'!T226, " / ", 'Master List'!U226))</f>
        <v>General (Internal) Medicine / Gastroenterology</v>
      </c>
      <c r="S226" s="47" t="str">
        <f>'Master List'!V226</f>
        <v>Dr Dafydd Bowen</v>
      </c>
      <c r="T226" s="49" t="str">
        <f>IF('Master List'!Y226="", "", 'Master List'!Y226)</f>
        <v/>
      </c>
      <c r="U226" s="49" t="str">
        <f>IF(T226="", "", VLOOKUP(T226, 'CWM &amp; Location'!B:D, 3, FALSE))</f>
        <v/>
      </c>
      <c r="V226" s="49" t="str">
        <f>IF('Master List'!Z226="", "", 'Master List'!Z226)</f>
        <v/>
      </c>
      <c r="W226" s="49" t="str">
        <f>IF('Master List'!AA226="", "", 'Master List'!AA226)</f>
        <v/>
      </c>
    </row>
    <row r="227" spans="1:23" ht="29.25" customHeight="1" x14ac:dyDescent="0.25">
      <c r="A227" s="47" t="str">
        <f>'Master List'!A227</f>
        <v>FP</v>
      </c>
      <c r="B227" s="47" t="str">
        <f>'Master List'!B227</f>
        <v>F2/7A2E/076a</v>
      </c>
      <c r="C227" s="47" t="str">
        <f>'Master List'!C227</f>
        <v>WAL/F2/076a</v>
      </c>
      <c r="D227" s="48">
        <v>1</v>
      </c>
      <c r="E227" s="52" t="str">
        <f t="shared" si="3"/>
        <v>Palliative Medicine / Haematology, Trauma and Orthopaedic Surgery, Emergency Medicine / Acute Medical Assessment Unit</v>
      </c>
      <c r="F227" s="49" t="str">
        <f>'Master List'!F227</f>
        <v>Hywel Dda University Health Board</v>
      </c>
      <c r="G227" s="49" t="str">
        <f>'Master List'!D227</f>
        <v>Dr Helen Fielding</v>
      </c>
      <c r="H227" s="47" t="str">
        <f>'Master List'!G227</f>
        <v>Prince Philip Hospital</v>
      </c>
      <c r="I227" s="47" t="str">
        <f>VLOOKUP(H227, 'CWM &amp; Location'!B:D, 3, FALSE)</f>
        <v>Llanelli</v>
      </c>
      <c r="J227" s="47" t="str">
        <f>IF('Master List'!I227="", 'Master List'!H227, CONCATENATE('Master List'!H227, " / ", 'Master List'!I227))</f>
        <v>Palliative Medicine / Haematology</v>
      </c>
      <c r="K227" s="47" t="str">
        <f>'Master List'!J227</f>
        <v>Dr Helen Fielding</v>
      </c>
      <c r="L227" s="47" t="str">
        <f>'Master List'!M227</f>
        <v>Glangwili General Hospital</v>
      </c>
      <c r="M227" s="47" t="str">
        <f>VLOOKUP(L227, 'CWM &amp; Location'!B:D, 3, FALSE)</f>
        <v>Carmarthen</v>
      </c>
      <c r="N227" s="47" t="str">
        <f>IF('Master List'!O227="", 'Master List'!N227, CONCATENATE('Master List'!N227, " / ", 'Master List'!O227))</f>
        <v>Trauma and Orthopaedic Surgery</v>
      </c>
      <c r="O227" s="47" t="str">
        <f>'Master List'!P227</f>
        <v>Mr Robert Yate</v>
      </c>
      <c r="P227" s="47" t="str">
        <f>'Master List'!S227</f>
        <v>Glangwili General Hospital</v>
      </c>
      <c r="Q227" s="47" t="str">
        <f>VLOOKUP(P227, 'CWM &amp; Location'!B:D, 3, FALSE)</f>
        <v>Carmarthen</v>
      </c>
      <c r="R227" s="47" t="str">
        <f>IF('Master List'!U227="", 'Master List'!T227, CONCATENATE('Master List'!T227, " / ", 'Master List'!U227))</f>
        <v>Emergency Medicine / Acute Medical Assessment Unit</v>
      </c>
      <c r="S227" s="47" t="str">
        <f>'Master List'!V227</f>
        <v>Mr Nigel Waghorne</v>
      </c>
      <c r="T227" s="49" t="str">
        <f>IF('Master List'!Y227="", "", 'Master List'!Y227)</f>
        <v/>
      </c>
      <c r="U227" s="49" t="str">
        <f>IF(T227="", "", VLOOKUP(T227, 'CWM &amp; Location'!B:D, 3, FALSE))</f>
        <v/>
      </c>
      <c r="V227" s="49" t="str">
        <f>IF('Master List'!Z227="", "", 'Master List'!Z227)</f>
        <v/>
      </c>
      <c r="W227" s="49" t="str">
        <f>IF('Master List'!AA227="", "", 'Master List'!AA227)</f>
        <v/>
      </c>
    </row>
    <row r="228" spans="1:23" ht="29.25" customHeight="1" x14ac:dyDescent="0.25">
      <c r="A228" s="47" t="str">
        <f>'Master List'!A228</f>
        <v>FP</v>
      </c>
      <c r="B228" s="47" t="str">
        <f>'Master List'!B228</f>
        <v>F2/7A2E/076b</v>
      </c>
      <c r="C228" s="47" t="str">
        <f>'Master List'!C228</f>
        <v>WAL/F2/076b</v>
      </c>
      <c r="D228" s="48">
        <v>1</v>
      </c>
      <c r="E228" s="52" t="str">
        <f t="shared" si="3"/>
        <v>Emergency Medicine / Acute Medical Assessment Unit, Palliative Medicine / Haematology, Trauma and Orthopaedic Surgery</v>
      </c>
      <c r="F228" s="49" t="str">
        <f>'Master List'!F228</f>
        <v>Hywel Dda University Health Board</v>
      </c>
      <c r="G228" s="49" t="str">
        <f>'Master List'!D228</f>
        <v>Mr Nigel Waghorne</v>
      </c>
      <c r="H228" s="47" t="str">
        <f>'Master List'!G228</f>
        <v>Glangwili General Hospital</v>
      </c>
      <c r="I228" s="47" t="str">
        <f>VLOOKUP(H228, 'CWM &amp; Location'!B:D, 3, FALSE)</f>
        <v>Carmarthen</v>
      </c>
      <c r="J228" s="47" t="str">
        <f>IF('Master List'!I228="", 'Master List'!H228, CONCATENATE('Master List'!H228, " / ", 'Master List'!I228))</f>
        <v>Emergency Medicine / Acute Medical Assessment Unit</v>
      </c>
      <c r="K228" s="47" t="str">
        <f>'Master List'!J228</f>
        <v>Mr Nigel Waghorne</v>
      </c>
      <c r="L228" s="47" t="str">
        <f>'Master List'!M228</f>
        <v>Prince Philip Hospital</v>
      </c>
      <c r="M228" s="47" t="str">
        <f>VLOOKUP(L228, 'CWM &amp; Location'!B:D, 3, FALSE)</f>
        <v>Llanelli</v>
      </c>
      <c r="N228" s="47" t="str">
        <f>IF('Master List'!O228="", 'Master List'!N228, CONCATENATE('Master List'!N228, " / ", 'Master List'!O228))</f>
        <v>Palliative Medicine / Haematology</v>
      </c>
      <c r="O228" s="47" t="str">
        <f>'Master List'!P228</f>
        <v>Dr Helen Fielding</v>
      </c>
      <c r="P228" s="47" t="str">
        <f>'Master List'!S228</f>
        <v>Glangwili General Hospital</v>
      </c>
      <c r="Q228" s="47" t="str">
        <f>VLOOKUP(P228, 'CWM &amp; Location'!B:D, 3, FALSE)</f>
        <v>Carmarthen</v>
      </c>
      <c r="R228" s="47" t="str">
        <f>IF('Master List'!U228="", 'Master List'!T228, CONCATENATE('Master List'!T228, " / ", 'Master List'!U228))</f>
        <v>Trauma and Orthopaedic Surgery</v>
      </c>
      <c r="S228" s="47" t="str">
        <f>'Master List'!V228</f>
        <v>Mr Robert Yate</v>
      </c>
      <c r="T228" s="49" t="str">
        <f>IF('Master List'!Y228="", "", 'Master List'!Y228)</f>
        <v/>
      </c>
      <c r="U228" s="49" t="str">
        <f>IF(T228="", "", VLOOKUP(T228, 'CWM &amp; Location'!B:D, 3, FALSE))</f>
        <v/>
      </c>
      <c r="V228" s="49" t="str">
        <f>IF('Master List'!Z228="", "", 'Master List'!Z228)</f>
        <v/>
      </c>
      <c r="W228" s="49" t="str">
        <f>IF('Master List'!AA228="", "", 'Master List'!AA228)</f>
        <v/>
      </c>
    </row>
    <row r="229" spans="1:23" ht="29.25" customHeight="1" x14ac:dyDescent="0.25">
      <c r="A229" s="47" t="str">
        <f>'Master List'!A229</f>
        <v>FP</v>
      </c>
      <c r="B229" s="47" t="str">
        <f>'Master List'!B229</f>
        <v>F2/7A2E/076c</v>
      </c>
      <c r="C229" s="47" t="str">
        <f>'Master List'!C229</f>
        <v>WAL/F2/076c</v>
      </c>
      <c r="D229" s="48">
        <v>1</v>
      </c>
      <c r="E229" s="52" t="str">
        <f t="shared" si="3"/>
        <v>Trauma and Orthopaedic Surgery, Emergency Medicine / Acute Medical Assessment Unit, Palliative Medicine / Haematology</v>
      </c>
      <c r="F229" s="49" t="str">
        <f>'Master List'!F229</f>
        <v>Hywel Dda University Health Board</v>
      </c>
      <c r="G229" s="49" t="str">
        <f>'Master List'!D229</f>
        <v>Mr Robert Yate</v>
      </c>
      <c r="H229" s="47" t="str">
        <f>'Master List'!G229</f>
        <v>Glangwili General Hospital</v>
      </c>
      <c r="I229" s="47" t="str">
        <f>VLOOKUP(H229, 'CWM &amp; Location'!B:D, 3, FALSE)</f>
        <v>Carmarthen</v>
      </c>
      <c r="J229" s="47" t="str">
        <f>IF('Master List'!I229="", 'Master List'!H229, CONCATENATE('Master List'!H229, " / ", 'Master List'!I229))</f>
        <v>Trauma and Orthopaedic Surgery</v>
      </c>
      <c r="K229" s="47" t="str">
        <f>'Master List'!J229</f>
        <v>Mr Robert Yate</v>
      </c>
      <c r="L229" s="47" t="str">
        <f>'Master List'!M229</f>
        <v>Glangwili General Hospital</v>
      </c>
      <c r="M229" s="47" t="str">
        <f>VLOOKUP(L229, 'CWM &amp; Location'!B:D, 3, FALSE)</f>
        <v>Carmarthen</v>
      </c>
      <c r="N229" s="47" t="str">
        <f>IF('Master List'!O229="", 'Master List'!N229, CONCATENATE('Master List'!N229, " / ", 'Master List'!O229))</f>
        <v>Emergency Medicine / Acute Medical Assessment Unit</v>
      </c>
      <c r="O229" s="47" t="str">
        <f>'Master List'!P229</f>
        <v>Mr Nigel Waghorne</v>
      </c>
      <c r="P229" s="47" t="str">
        <f>'Master List'!S229</f>
        <v>Prince Philip Hospital</v>
      </c>
      <c r="Q229" s="47" t="str">
        <f>VLOOKUP(P229, 'CWM &amp; Location'!B:D, 3, FALSE)</f>
        <v>Llanelli</v>
      </c>
      <c r="R229" s="47" t="str">
        <f>IF('Master List'!U229="", 'Master List'!T229, CONCATENATE('Master List'!T229, " / ", 'Master List'!U229))</f>
        <v>Palliative Medicine / Haematology</v>
      </c>
      <c r="S229" s="47" t="str">
        <f>'Master List'!V229</f>
        <v>Dr Helen Fielding</v>
      </c>
      <c r="T229" s="49" t="str">
        <f>IF('Master List'!Y229="", "", 'Master List'!Y229)</f>
        <v/>
      </c>
      <c r="U229" s="49" t="str">
        <f>IF(T229="", "", VLOOKUP(T229, 'CWM &amp; Location'!B:D, 3, FALSE))</f>
        <v/>
      </c>
      <c r="V229" s="49" t="str">
        <f>IF('Master List'!Z229="", "", 'Master List'!Z229)</f>
        <v/>
      </c>
      <c r="W229" s="49" t="str">
        <f>IF('Master List'!AA229="", "", 'Master List'!AA229)</f>
        <v/>
      </c>
    </row>
    <row r="230" spans="1:23" ht="29.25" customHeight="1" x14ac:dyDescent="0.25">
      <c r="A230" s="47" t="str">
        <f>'Master List'!A230</f>
        <v>FP</v>
      </c>
      <c r="B230" s="47" t="str">
        <f>'Master List'!B230</f>
        <v>F2/7A2E/077a</v>
      </c>
      <c r="C230" s="47" t="str">
        <f>'Master List'!C230</f>
        <v>WAL/F2/077a</v>
      </c>
      <c r="D230" s="48">
        <v>1</v>
      </c>
      <c r="E230" s="52" t="str">
        <f t="shared" si="3"/>
        <v>Trauma and Orthopaedic Surgery, General (Internal) Medicine / Endocrinology and Diabetes Mellitus, Emergency Medicine / Acute Medical Assessment Unit</v>
      </c>
      <c r="F230" s="49" t="str">
        <f>'Master List'!F230</f>
        <v>Hywel Dda University Health Board</v>
      </c>
      <c r="G230" s="49" t="str">
        <f>'Master List'!D230</f>
        <v>Mr Owain Ennis</v>
      </c>
      <c r="H230" s="47" t="str">
        <f>'Master List'!G230</f>
        <v>Glangwili General Hospital</v>
      </c>
      <c r="I230" s="47" t="str">
        <f>VLOOKUP(H230, 'CWM &amp; Location'!B:D, 3, FALSE)</f>
        <v>Carmarthen</v>
      </c>
      <c r="J230" s="47" t="str">
        <f>IF('Master List'!I230="", 'Master List'!H230, CONCATENATE('Master List'!H230, " / ", 'Master List'!I230))</f>
        <v>Trauma and Orthopaedic Surgery</v>
      </c>
      <c r="K230" s="47" t="str">
        <f>'Master List'!J230</f>
        <v>Mr Owain Ennis</v>
      </c>
      <c r="L230" s="47" t="str">
        <f>'Master List'!M230</f>
        <v>Glangwili General Hospital</v>
      </c>
      <c r="M230" s="47" t="str">
        <f>VLOOKUP(L230, 'CWM &amp; Location'!B:D, 3, FALSE)</f>
        <v>Carmarthen</v>
      </c>
      <c r="N230" s="47" t="str">
        <f>IF('Master List'!O230="", 'Master List'!N230, CONCATENATE('Master List'!N230, " / ", 'Master List'!O230))</f>
        <v>General (Internal) Medicine / Endocrinology and Diabetes Mellitus</v>
      </c>
      <c r="O230" s="47" t="str">
        <f>'Master List'!P230</f>
        <v>Dr Stamatios Zouras</v>
      </c>
      <c r="P230" s="47" t="str">
        <f>'Master List'!S230</f>
        <v>Glangwili General Hospital</v>
      </c>
      <c r="Q230" s="47" t="str">
        <f>VLOOKUP(P230, 'CWM &amp; Location'!B:D, 3, FALSE)</f>
        <v>Carmarthen</v>
      </c>
      <c r="R230" s="47" t="str">
        <f>IF('Master List'!U230="", 'Master List'!T230, CONCATENATE('Master List'!T230, " / ", 'Master List'!U230))</f>
        <v>Emergency Medicine / Acute Medical Assessment Unit</v>
      </c>
      <c r="S230" s="47" t="str">
        <f>'Master List'!V230</f>
        <v>Mr Nigel Waghorne</v>
      </c>
      <c r="T230" s="49" t="str">
        <f>IF('Master List'!Y230="", "", 'Master List'!Y230)</f>
        <v/>
      </c>
      <c r="U230" s="49" t="str">
        <f>IF(T230="", "", VLOOKUP(T230, 'CWM &amp; Location'!B:D, 3, FALSE))</f>
        <v/>
      </c>
      <c r="V230" s="49" t="str">
        <f>IF('Master List'!Z230="", "", 'Master List'!Z230)</f>
        <v/>
      </c>
      <c r="W230" s="49" t="str">
        <f>IF('Master List'!AA230="", "", 'Master List'!AA230)</f>
        <v/>
      </c>
    </row>
    <row r="231" spans="1:23" ht="29.25" customHeight="1" x14ac:dyDescent="0.25">
      <c r="A231" s="47" t="str">
        <f>'Master List'!A231</f>
        <v>FP</v>
      </c>
      <c r="B231" s="47" t="str">
        <f>'Master List'!B231</f>
        <v>F2/7A2E/077b</v>
      </c>
      <c r="C231" s="47" t="str">
        <f>'Master List'!C231</f>
        <v>WAL/F2/077b</v>
      </c>
      <c r="D231" s="48">
        <v>1</v>
      </c>
      <c r="E231" s="52" t="str">
        <f t="shared" si="3"/>
        <v>Emergency Medicine / Acute Medical Assessment Unit, Trauma and Orthopaedic Surgery, General (Internal) Medicine / Endocrinology and Diabetes Mellitus</v>
      </c>
      <c r="F231" s="49" t="str">
        <f>'Master List'!F231</f>
        <v>Hywel Dda University Health Board</v>
      </c>
      <c r="G231" s="49" t="str">
        <f>'Master List'!D231</f>
        <v>Mr Nigel Waghorne</v>
      </c>
      <c r="H231" s="47" t="str">
        <f>'Master List'!G231</f>
        <v>Glangwili General Hospital</v>
      </c>
      <c r="I231" s="47" t="str">
        <f>VLOOKUP(H231, 'CWM &amp; Location'!B:D, 3, FALSE)</f>
        <v>Carmarthen</v>
      </c>
      <c r="J231" s="47" t="str">
        <f>IF('Master List'!I231="", 'Master List'!H231, CONCATENATE('Master List'!H231, " / ", 'Master List'!I231))</f>
        <v>Emergency Medicine / Acute Medical Assessment Unit</v>
      </c>
      <c r="K231" s="47" t="str">
        <f>'Master List'!J231</f>
        <v>Mr Nigel Waghorne</v>
      </c>
      <c r="L231" s="47" t="str">
        <f>'Master List'!M231</f>
        <v>Glangwili General Hospital</v>
      </c>
      <c r="M231" s="47" t="str">
        <f>VLOOKUP(L231, 'CWM &amp; Location'!B:D, 3, FALSE)</f>
        <v>Carmarthen</v>
      </c>
      <c r="N231" s="47" t="str">
        <f>IF('Master List'!O231="", 'Master List'!N231, CONCATENATE('Master List'!N231, " / ", 'Master List'!O231))</f>
        <v>Trauma and Orthopaedic Surgery</v>
      </c>
      <c r="O231" s="47" t="str">
        <f>'Master List'!P231</f>
        <v>Mr Owain Ennis</v>
      </c>
      <c r="P231" s="47" t="str">
        <f>'Master List'!S231</f>
        <v>Glangwili General Hospital</v>
      </c>
      <c r="Q231" s="47" t="str">
        <f>VLOOKUP(P231, 'CWM &amp; Location'!B:D, 3, FALSE)</f>
        <v>Carmarthen</v>
      </c>
      <c r="R231" s="47" t="str">
        <f>IF('Master List'!U231="", 'Master List'!T231, CONCATENATE('Master List'!T231, " / ", 'Master List'!U231))</f>
        <v>General (Internal) Medicine / Endocrinology and Diabetes Mellitus</v>
      </c>
      <c r="S231" s="47" t="str">
        <f>'Master List'!V231</f>
        <v>Dr Stamatios Zouras</v>
      </c>
      <c r="T231" s="49" t="str">
        <f>IF('Master List'!Y231="", "", 'Master List'!Y231)</f>
        <v/>
      </c>
      <c r="U231" s="49" t="str">
        <f>IF(T231="", "", VLOOKUP(T231, 'CWM &amp; Location'!B:D, 3, FALSE))</f>
        <v/>
      </c>
      <c r="V231" s="49" t="str">
        <f>IF('Master List'!Z231="", "", 'Master List'!Z231)</f>
        <v/>
      </c>
      <c r="W231" s="49" t="str">
        <f>IF('Master List'!AA231="", "", 'Master List'!AA231)</f>
        <v/>
      </c>
    </row>
    <row r="232" spans="1:23" ht="29.25" customHeight="1" x14ac:dyDescent="0.25">
      <c r="A232" s="47" t="str">
        <f>'Master List'!A232</f>
        <v>FP</v>
      </c>
      <c r="B232" s="47" t="str">
        <f>'Master List'!B232</f>
        <v>F2/7A2E/077c</v>
      </c>
      <c r="C232" s="47" t="str">
        <f>'Master List'!C232</f>
        <v>WAL/F2/077c</v>
      </c>
      <c r="D232" s="48">
        <v>1</v>
      </c>
      <c r="E232" s="52" t="str">
        <f t="shared" si="3"/>
        <v>General (Internal) Medicine / Endocrinology and Diabetes Mellitus, Emergency Medicine / Acute Medical Assessment Unit, Trauma and Orthopaedic Surgery</v>
      </c>
      <c r="F232" s="49" t="str">
        <f>'Master List'!F232</f>
        <v>Hywel Dda University Health Board</v>
      </c>
      <c r="G232" s="49" t="str">
        <f>'Master List'!D232</f>
        <v>Dr Stamatios Zouras</v>
      </c>
      <c r="H232" s="47" t="str">
        <f>'Master List'!G232</f>
        <v>Glangwili General Hospital</v>
      </c>
      <c r="I232" s="47" t="str">
        <f>VLOOKUP(H232, 'CWM &amp; Location'!B:D, 3, FALSE)</f>
        <v>Carmarthen</v>
      </c>
      <c r="J232" s="47" t="str">
        <f>IF('Master List'!I232="", 'Master List'!H232, CONCATENATE('Master List'!H232, " / ", 'Master List'!I232))</f>
        <v>General (Internal) Medicine / Endocrinology and Diabetes Mellitus</v>
      </c>
      <c r="K232" s="47" t="str">
        <f>'Master List'!J232</f>
        <v>Dr Stamatios Zouras</v>
      </c>
      <c r="L232" s="47" t="str">
        <f>'Master List'!M232</f>
        <v>Glangwili General Hospital</v>
      </c>
      <c r="M232" s="47" t="str">
        <f>VLOOKUP(L232, 'CWM &amp; Location'!B:D, 3, FALSE)</f>
        <v>Carmarthen</v>
      </c>
      <c r="N232" s="47" t="str">
        <f>IF('Master List'!O232="", 'Master List'!N232, CONCATENATE('Master List'!N232, " / ", 'Master List'!O232))</f>
        <v>Emergency Medicine / Acute Medical Assessment Unit</v>
      </c>
      <c r="O232" s="47" t="str">
        <f>'Master List'!P232</f>
        <v>Mr Nigel Waghorne</v>
      </c>
      <c r="P232" s="47" t="str">
        <f>'Master List'!S232</f>
        <v>Glangwili General Hospital</v>
      </c>
      <c r="Q232" s="47" t="str">
        <f>VLOOKUP(P232, 'CWM &amp; Location'!B:D, 3, FALSE)</f>
        <v>Carmarthen</v>
      </c>
      <c r="R232" s="47" t="str">
        <f>IF('Master List'!U232="", 'Master List'!T232, CONCATENATE('Master List'!T232, " / ", 'Master List'!U232))</f>
        <v>Trauma and Orthopaedic Surgery</v>
      </c>
      <c r="S232" s="47" t="str">
        <f>'Master List'!V232</f>
        <v>Mr Owain Ennis</v>
      </c>
      <c r="T232" s="49" t="str">
        <f>IF('Master List'!Y232="", "", 'Master List'!Y232)</f>
        <v/>
      </c>
      <c r="U232" s="49" t="str">
        <f>IF(T232="", "", VLOOKUP(T232, 'CWM &amp; Location'!B:D, 3, FALSE))</f>
        <v/>
      </c>
      <c r="V232" s="49" t="str">
        <f>IF('Master List'!Z232="", "", 'Master List'!Z232)</f>
        <v/>
      </c>
      <c r="W232" s="49" t="str">
        <f>IF('Master List'!AA232="", "", 'Master List'!AA232)</f>
        <v/>
      </c>
    </row>
    <row r="233" spans="1:23" ht="29.25" customHeight="1" x14ac:dyDescent="0.25">
      <c r="A233" s="47" t="str">
        <f>'Master List'!A233</f>
        <v>FP</v>
      </c>
      <c r="B233" s="47" t="str">
        <f>'Master List'!B233</f>
        <v>F2/7A2E/078a</v>
      </c>
      <c r="C233" s="47" t="str">
        <f>'Master List'!C233</f>
        <v>WAL/F2/078a</v>
      </c>
      <c r="D233" s="48">
        <v>1</v>
      </c>
      <c r="E233" s="52" t="str">
        <f t="shared" si="3"/>
        <v>General (Internal) Medicine / Cardiology, Urology, General Practice</v>
      </c>
      <c r="F233" s="49" t="str">
        <f>'Master List'!F233</f>
        <v>Hywel Dda University Health Board</v>
      </c>
      <c r="G233" s="49" t="str">
        <f>'Master List'!D233</f>
        <v>Dr Eiry Edmunds</v>
      </c>
      <c r="H233" s="47" t="str">
        <f>'Master List'!G233</f>
        <v>Glangwili General Hospital</v>
      </c>
      <c r="I233" s="47" t="str">
        <f>VLOOKUP(H233, 'CWM &amp; Location'!B:D, 3, FALSE)</f>
        <v>Carmarthen</v>
      </c>
      <c r="J233" s="47" t="str">
        <f>IF('Master List'!I233="", 'Master List'!H233, CONCATENATE('Master List'!H233, " / ", 'Master List'!I233))</f>
        <v>General (Internal) Medicine / Cardiology</v>
      </c>
      <c r="K233" s="47" t="str">
        <f>'Master List'!J233</f>
        <v>Dr Eiry Edmunds</v>
      </c>
      <c r="L233" s="47" t="str">
        <f>'Master List'!M233</f>
        <v>Glangwili General Hospital</v>
      </c>
      <c r="M233" s="47" t="str">
        <f>VLOOKUP(L233, 'CWM &amp; Location'!B:D, 3, FALSE)</f>
        <v>Carmarthen</v>
      </c>
      <c r="N233" s="47" t="str">
        <f>IF('Master List'!O233="", 'Master List'!N233, CONCATENATE('Master List'!N233, " / ", 'Master List'!O233))</f>
        <v>Urology</v>
      </c>
      <c r="O233" s="47" t="str">
        <f>'Master List'!P233</f>
        <v>Mr Mahmoud Shafii</v>
      </c>
      <c r="P233" s="47" t="str">
        <f>'Master List'!S233</f>
        <v>Llwynhendy Health Centre</v>
      </c>
      <c r="Q233" s="47" t="str">
        <f>VLOOKUP(P233, 'CWM &amp; Location'!B:D, 3, FALSE)</f>
        <v>Llwynhendy</v>
      </c>
      <c r="R233" s="47" t="str">
        <f>IF('Master List'!U233="", 'Master List'!T233, CONCATENATE('Master List'!T233, " / ", 'Master List'!U233))</f>
        <v>General Practice</v>
      </c>
      <c r="S233" s="47" t="str">
        <f>'Master List'!V233</f>
        <v>Dr Rachel Devonald</v>
      </c>
      <c r="T233" s="49" t="str">
        <f>IF('Master List'!Y233="", "", 'Master List'!Y233)</f>
        <v/>
      </c>
      <c r="U233" s="49" t="str">
        <f>IF(T233="", "", VLOOKUP(T233, 'CWM &amp; Location'!B:D, 3, FALSE))</f>
        <v/>
      </c>
      <c r="V233" s="49" t="str">
        <f>IF('Master List'!Z233="", "", 'Master List'!Z233)</f>
        <v/>
      </c>
      <c r="W233" s="49" t="str">
        <f>IF('Master List'!AA233="", "", 'Master List'!AA233)</f>
        <v/>
      </c>
    </row>
    <row r="234" spans="1:23" ht="29.25" customHeight="1" x14ac:dyDescent="0.25">
      <c r="A234" s="47" t="str">
        <f>'Master List'!A234</f>
        <v>FP</v>
      </c>
      <c r="B234" s="47" t="str">
        <f>'Master List'!B234</f>
        <v>F2/7A2E/078b</v>
      </c>
      <c r="C234" s="47" t="str">
        <f>'Master List'!C234</f>
        <v>WAL/F2/078b</v>
      </c>
      <c r="D234" s="48">
        <v>1</v>
      </c>
      <c r="E234" s="52" t="str">
        <f t="shared" si="3"/>
        <v>General Practice, General (Internal) Medicine / Cardiology, Urology</v>
      </c>
      <c r="F234" s="49" t="str">
        <f>'Master List'!F234</f>
        <v>Hywel Dda University Health Board</v>
      </c>
      <c r="G234" s="49" t="str">
        <f>'Master List'!D234</f>
        <v>Dr Rachel Devonald</v>
      </c>
      <c r="H234" s="47" t="str">
        <f>'Master List'!G234</f>
        <v>Llwynhendy Health Centre</v>
      </c>
      <c r="I234" s="47" t="str">
        <f>VLOOKUP(H234, 'CWM &amp; Location'!B:D, 3, FALSE)</f>
        <v>Llwynhendy</v>
      </c>
      <c r="J234" s="47" t="str">
        <f>IF('Master List'!I234="", 'Master List'!H234, CONCATENATE('Master List'!H234, " / ", 'Master List'!I234))</f>
        <v>General Practice</v>
      </c>
      <c r="K234" s="47" t="str">
        <f>'Master List'!J234</f>
        <v>Dr Rachel Devonald</v>
      </c>
      <c r="L234" s="47" t="str">
        <f>'Master List'!M234</f>
        <v>Glangwili General Hospital</v>
      </c>
      <c r="M234" s="47" t="str">
        <f>VLOOKUP(L234, 'CWM &amp; Location'!B:D, 3, FALSE)</f>
        <v>Carmarthen</v>
      </c>
      <c r="N234" s="47" t="str">
        <f>IF('Master List'!O234="", 'Master List'!N234, CONCATENATE('Master List'!N234, " / ", 'Master List'!O234))</f>
        <v>General (Internal) Medicine / Cardiology</v>
      </c>
      <c r="O234" s="47" t="str">
        <f>'Master List'!P234</f>
        <v>Dr Eiry Edmunds</v>
      </c>
      <c r="P234" s="47" t="str">
        <f>'Master List'!S234</f>
        <v>Glangwili General Hospital</v>
      </c>
      <c r="Q234" s="47" t="str">
        <f>VLOOKUP(P234, 'CWM &amp; Location'!B:D, 3, FALSE)</f>
        <v>Carmarthen</v>
      </c>
      <c r="R234" s="47" t="str">
        <f>IF('Master List'!U234="", 'Master List'!T234, CONCATENATE('Master List'!T234, " / ", 'Master List'!U234))</f>
        <v>Urology</v>
      </c>
      <c r="S234" s="47" t="str">
        <f>'Master List'!V234</f>
        <v>Mr Mahmoud Shafii</v>
      </c>
      <c r="T234" s="49" t="str">
        <f>IF('Master List'!Y234="", "", 'Master List'!Y234)</f>
        <v/>
      </c>
      <c r="U234" s="49" t="str">
        <f>IF(T234="", "", VLOOKUP(T234, 'CWM &amp; Location'!B:D, 3, FALSE))</f>
        <v/>
      </c>
      <c r="V234" s="49" t="str">
        <f>IF('Master List'!Z234="", "", 'Master List'!Z234)</f>
        <v/>
      </c>
      <c r="W234" s="49" t="str">
        <f>IF('Master List'!AA234="", "", 'Master List'!AA234)</f>
        <v/>
      </c>
    </row>
    <row r="235" spans="1:23" ht="29.25" customHeight="1" x14ac:dyDescent="0.25">
      <c r="A235" s="47" t="str">
        <f>'Master List'!A235</f>
        <v>FP</v>
      </c>
      <c r="B235" s="47" t="str">
        <f>'Master List'!B235</f>
        <v>F2/7A2E/078c</v>
      </c>
      <c r="C235" s="47" t="str">
        <f>'Master List'!C235</f>
        <v>WAL/F2/078c</v>
      </c>
      <c r="D235" s="48">
        <v>1</v>
      </c>
      <c r="E235" s="52" t="str">
        <f t="shared" si="3"/>
        <v>Urology, General Practice, General (Internal) Medicine / Cardiology</v>
      </c>
      <c r="F235" s="49" t="str">
        <f>'Master List'!F235</f>
        <v>Hywel Dda University Health Board</v>
      </c>
      <c r="G235" s="49" t="str">
        <f>'Master List'!D235</f>
        <v>Mr Mahmoud Shafii</v>
      </c>
      <c r="H235" s="47" t="str">
        <f>'Master List'!G235</f>
        <v>Glangwili General Hospital</v>
      </c>
      <c r="I235" s="47" t="str">
        <f>VLOOKUP(H235, 'CWM &amp; Location'!B:D, 3, FALSE)</f>
        <v>Carmarthen</v>
      </c>
      <c r="J235" s="47" t="str">
        <f>IF('Master List'!I235="", 'Master List'!H235, CONCATENATE('Master List'!H235, " / ", 'Master List'!I235))</f>
        <v>Urology</v>
      </c>
      <c r="K235" s="47" t="str">
        <f>'Master List'!J235</f>
        <v>Mr Mahmoud Shafii</v>
      </c>
      <c r="L235" s="47" t="str">
        <f>'Master List'!M235</f>
        <v>Llwynhendy Health Centre</v>
      </c>
      <c r="M235" s="47" t="str">
        <f>VLOOKUP(L235, 'CWM &amp; Location'!B:D, 3, FALSE)</f>
        <v>Llwynhendy</v>
      </c>
      <c r="N235" s="47" t="str">
        <f>IF('Master List'!O235="", 'Master List'!N235, CONCATENATE('Master List'!N235, " / ", 'Master List'!O235))</f>
        <v>General Practice</v>
      </c>
      <c r="O235" s="47" t="str">
        <f>'Master List'!P235</f>
        <v>Dr Rachel Devonald</v>
      </c>
      <c r="P235" s="47" t="str">
        <f>'Master List'!S235</f>
        <v>Glangwili General Hospital</v>
      </c>
      <c r="Q235" s="47" t="str">
        <f>VLOOKUP(P235, 'CWM &amp; Location'!B:D, 3, FALSE)</f>
        <v>Carmarthen</v>
      </c>
      <c r="R235" s="47" t="str">
        <f>IF('Master List'!U235="", 'Master List'!T235, CONCATENATE('Master List'!T235, " / ", 'Master List'!U235))</f>
        <v>General (Internal) Medicine / Cardiology</v>
      </c>
      <c r="S235" s="47" t="str">
        <f>'Master List'!V235</f>
        <v>Dr Eiry Edmunds</v>
      </c>
      <c r="T235" s="49" t="str">
        <f>IF('Master List'!Y235="", "", 'Master List'!Y235)</f>
        <v/>
      </c>
      <c r="U235" s="49" t="str">
        <f>IF(T235="", "", VLOOKUP(T235, 'CWM &amp; Location'!B:D, 3, FALSE))</f>
        <v/>
      </c>
      <c r="V235" s="49" t="str">
        <f>IF('Master List'!Z235="", "", 'Master List'!Z235)</f>
        <v/>
      </c>
      <c r="W235" s="49" t="str">
        <f>IF('Master List'!AA235="", "", 'Master List'!AA235)</f>
        <v/>
      </c>
    </row>
    <row r="236" spans="1:23" ht="29.25" customHeight="1" x14ac:dyDescent="0.25">
      <c r="A236" s="47" t="str">
        <f>'Master List'!A236</f>
        <v>FP</v>
      </c>
      <c r="B236" s="47" t="str">
        <f>'Master List'!B236</f>
        <v>F2/7A2W-7A2E/079a</v>
      </c>
      <c r="C236" s="47" t="str">
        <f>'Master List'!C236</f>
        <v>WAL/F2/079a</v>
      </c>
      <c r="D236" s="48">
        <v>1</v>
      </c>
      <c r="E236" s="52" t="str">
        <f t="shared" si="3"/>
        <v>General Surgery, Emergency Medicine, Obstetrics and Gynaecology</v>
      </c>
      <c r="F236" s="49" t="str">
        <f>'Master List'!F236</f>
        <v>Hywel Dda University Health Board</v>
      </c>
      <c r="G236" s="49" t="str">
        <f>'Master List'!D236</f>
        <v>Mr Jegadish Mathias</v>
      </c>
      <c r="H236" s="47" t="str">
        <f>'Master List'!G236</f>
        <v>Withybush General Hospital</v>
      </c>
      <c r="I236" s="47" t="str">
        <f>VLOOKUP(H236, 'CWM &amp; Location'!B:D, 3, FALSE)</f>
        <v>Haverfordwest</v>
      </c>
      <c r="J236" s="47" t="str">
        <f>IF('Master List'!I236="", 'Master List'!H236, CONCATENATE('Master List'!H236, " / ", 'Master List'!I236))</f>
        <v>General Surgery</v>
      </c>
      <c r="K236" s="47" t="str">
        <f>'Master List'!J236</f>
        <v>Mr Jegadish Mathias</v>
      </c>
      <c r="L236" s="47" t="str">
        <f>'Master List'!M236</f>
        <v>Withybush General Hospital</v>
      </c>
      <c r="M236" s="47" t="str">
        <f>VLOOKUP(L236, 'CWM &amp; Location'!B:D, 3, FALSE)</f>
        <v>Haverfordwest</v>
      </c>
      <c r="N236" s="47" t="str">
        <f>IF('Master List'!O236="", 'Master List'!N236, CONCATENATE('Master List'!N236, " / ", 'Master List'!O236))</f>
        <v>Emergency Medicine</v>
      </c>
      <c r="O236" s="47" t="str">
        <f>'Master List'!P236</f>
        <v>Dr Samit Purkayastha</v>
      </c>
      <c r="P236" s="47" t="str">
        <f>'Master List'!S236</f>
        <v>Withybush General Hospital (Glangwili General Hospital on call)</v>
      </c>
      <c r="Q236" s="47" t="str">
        <f>VLOOKUP(P236, 'CWM &amp; Location'!B:D, 3, FALSE)</f>
        <v>Haverfordwest (Carmarthen)</v>
      </c>
      <c r="R236" s="47" t="str">
        <f>IF('Master List'!U236="", 'Master List'!T236, CONCATENATE('Master List'!T236, " / ", 'Master List'!U236))</f>
        <v>Obstetrics and Gynaecology</v>
      </c>
      <c r="S236" s="47" t="str">
        <f>'Master List'!V236</f>
        <v>Dr Islam Abdelrahman</v>
      </c>
      <c r="T236" s="49" t="str">
        <f>IF('Master List'!Y236="", "", 'Master List'!Y236)</f>
        <v/>
      </c>
      <c r="U236" s="49" t="str">
        <f>IF(T236="", "", VLOOKUP(T236, 'CWM &amp; Location'!B:D, 3, FALSE))</f>
        <v/>
      </c>
      <c r="V236" s="49" t="str">
        <f>IF('Master List'!Z236="", "", 'Master List'!Z236)</f>
        <v/>
      </c>
      <c r="W236" s="49" t="str">
        <f>IF('Master List'!AA236="", "", 'Master List'!AA236)</f>
        <v/>
      </c>
    </row>
    <row r="237" spans="1:23" ht="29.25" customHeight="1" x14ac:dyDescent="0.25">
      <c r="A237" s="47" t="str">
        <f>'Master List'!A237</f>
        <v>FP</v>
      </c>
      <c r="B237" s="47" t="str">
        <f>'Master List'!B237</f>
        <v>F2/7A2W-7A2E/079b</v>
      </c>
      <c r="C237" s="47" t="str">
        <f>'Master List'!C237</f>
        <v>WAL/F2/079b</v>
      </c>
      <c r="D237" s="48">
        <v>1</v>
      </c>
      <c r="E237" s="52" t="str">
        <f t="shared" si="3"/>
        <v>Obstetrics and Gynaecology, General Surgery, Emergency Medicine</v>
      </c>
      <c r="F237" s="49" t="str">
        <f>'Master List'!F237</f>
        <v>Hywel Dda University Health Board</v>
      </c>
      <c r="G237" s="49" t="str">
        <f>'Master List'!D237</f>
        <v>Dr Islam Abdelrahman</v>
      </c>
      <c r="H237" s="47" t="str">
        <f>'Master List'!G237</f>
        <v>Withybush General Hospital (Glangwili General Hospital on call)</v>
      </c>
      <c r="I237" s="47" t="str">
        <f>VLOOKUP(H237, 'CWM &amp; Location'!B:D, 3, FALSE)</f>
        <v>Haverfordwest (Carmarthen)</v>
      </c>
      <c r="J237" s="47" t="str">
        <f>IF('Master List'!I237="", 'Master List'!H237, CONCATENATE('Master List'!H237, " / ", 'Master List'!I237))</f>
        <v>Obstetrics and Gynaecology</v>
      </c>
      <c r="K237" s="47" t="str">
        <f>'Master List'!J237</f>
        <v>Dr Islam Abdelrahman</v>
      </c>
      <c r="L237" s="47" t="str">
        <f>'Master List'!M237</f>
        <v>Withybush General Hospital</v>
      </c>
      <c r="M237" s="47" t="str">
        <f>VLOOKUP(L237, 'CWM &amp; Location'!B:D, 3, FALSE)</f>
        <v>Haverfordwest</v>
      </c>
      <c r="N237" s="47" t="str">
        <f>IF('Master List'!O237="", 'Master List'!N237, CONCATENATE('Master List'!N237, " / ", 'Master List'!O237))</f>
        <v>General Surgery</v>
      </c>
      <c r="O237" s="47" t="str">
        <f>'Master List'!P237</f>
        <v>Mr Jegadish Mathias</v>
      </c>
      <c r="P237" s="47" t="str">
        <f>'Master List'!S237</f>
        <v>Withybush General Hospital</v>
      </c>
      <c r="Q237" s="47" t="str">
        <f>VLOOKUP(P237, 'CWM &amp; Location'!B:D, 3, FALSE)</f>
        <v>Haverfordwest</v>
      </c>
      <c r="R237" s="47" t="str">
        <f>IF('Master List'!U237="", 'Master List'!T237, CONCATENATE('Master List'!T237, " / ", 'Master List'!U237))</f>
        <v>Emergency Medicine</v>
      </c>
      <c r="S237" s="47" t="str">
        <f>'Master List'!V237</f>
        <v>Dr Samit Purkayastha</v>
      </c>
      <c r="T237" s="49" t="str">
        <f>IF('Master List'!Y237="", "", 'Master List'!Y237)</f>
        <v/>
      </c>
      <c r="U237" s="49" t="str">
        <f>IF(T237="", "", VLOOKUP(T237, 'CWM &amp; Location'!B:D, 3, FALSE))</f>
        <v/>
      </c>
      <c r="V237" s="49" t="str">
        <f>IF('Master List'!Z237="", "", 'Master List'!Z237)</f>
        <v/>
      </c>
      <c r="W237" s="49" t="str">
        <f>IF('Master List'!AA237="", "", 'Master List'!AA237)</f>
        <v/>
      </c>
    </row>
    <row r="238" spans="1:23" ht="29.25" customHeight="1" x14ac:dyDescent="0.25">
      <c r="A238" s="47" t="str">
        <f>'Master List'!A238</f>
        <v>FP</v>
      </c>
      <c r="B238" s="47" t="str">
        <f>'Master List'!B238</f>
        <v>F2/7A2W-7A2E/079c</v>
      </c>
      <c r="C238" s="47" t="str">
        <f>'Master List'!C238</f>
        <v>WAL/F2/079c</v>
      </c>
      <c r="D238" s="48">
        <v>1</v>
      </c>
      <c r="E238" s="52" t="str">
        <f t="shared" si="3"/>
        <v>Emergency Medicine, Obstetrics and Gynaecology, General Surgery</v>
      </c>
      <c r="F238" s="49" t="str">
        <f>'Master List'!F238</f>
        <v>Hywel Dda University Health Board</v>
      </c>
      <c r="G238" s="49" t="str">
        <f>'Master List'!D238</f>
        <v>Dr Samit Purkayastha</v>
      </c>
      <c r="H238" s="47" t="str">
        <f>'Master List'!G238</f>
        <v>Withybush General Hospital</v>
      </c>
      <c r="I238" s="47" t="str">
        <f>VLOOKUP(H238, 'CWM &amp; Location'!B:D, 3, FALSE)</f>
        <v>Haverfordwest</v>
      </c>
      <c r="J238" s="47" t="str">
        <f>IF('Master List'!I238="", 'Master List'!H238, CONCATENATE('Master List'!H238, " / ", 'Master List'!I238))</f>
        <v>Emergency Medicine</v>
      </c>
      <c r="K238" s="47" t="str">
        <f>'Master List'!J238</f>
        <v>Dr Samit Purkayastha</v>
      </c>
      <c r="L238" s="47" t="str">
        <f>'Master List'!M238</f>
        <v>Withybush General Hospital (Glangwili General Hospital on call)</v>
      </c>
      <c r="M238" s="47" t="str">
        <f>VLOOKUP(L238, 'CWM &amp; Location'!B:D, 3, FALSE)</f>
        <v>Haverfordwest (Carmarthen)</v>
      </c>
      <c r="N238" s="47" t="str">
        <f>IF('Master List'!O238="", 'Master List'!N238, CONCATENATE('Master List'!N238, " / ", 'Master List'!O238))</f>
        <v>Obstetrics and Gynaecology</v>
      </c>
      <c r="O238" s="47" t="str">
        <f>'Master List'!P238</f>
        <v>Dr Islam Abdelrahman</v>
      </c>
      <c r="P238" s="47" t="str">
        <f>'Master List'!S238</f>
        <v>Withybush General Hospital</v>
      </c>
      <c r="Q238" s="47" t="str">
        <f>VLOOKUP(P238, 'CWM &amp; Location'!B:D, 3, FALSE)</f>
        <v>Haverfordwest</v>
      </c>
      <c r="R238" s="47" t="str">
        <f>IF('Master List'!U238="", 'Master List'!T238, CONCATENATE('Master List'!T238, " / ", 'Master List'!U238))</f>
        <v>General Surgery</v>
      </c>
      <c r="S238" s="47" t="str">
        <f>'Master List'!V238</f>
        <v>Mr Jegadish Mathias</v>
      </c>
      <c r="T238" s="49" t="str">
        <f>IF('Master List'!Y238="", "", 'Master List'!Y238)</f>
        <v/>
      </c>
      <c r="U238" s="49" t="str">
        <f>IF(T238="", "", VLOOKUP(T238, 'CWM &amp; Location'!B:D, 3, FALSE))</f>
        <v/>
      </c>
      <c r="V238" s="49" t="str">
        <f>IF('Master List'!Z238="", "", 'Master List'!Z238)</f>
        <v/>
      </c>
      <c r="W238" s="49" t="str">
        <f>IF('Master List'!AA238="", "", 'Master List'!AA238)</f>
        <v/>
      </c>
    </row>
    <row r="239" spans="1:23" ht="29.25" customHeight="1" x14ac:dyDescent="0.25">
      <c r="A239" s="47" t="str">
        <f>'Master List'!A239</f>
        <v>FP</v>
      </c>
      <c r="B239" s="47" t="str">
        <f>'Master List'!B239</f>
        <v>F2/7A2W/080a</v>
      </c>
      <c r="C239" s="47" t="str">
        <f>'Master List'!C239</f>
        <v>WAL/F2/080a</v>
      </c>
      <c r="D239" s="48">
        <v>1</v>
      </c>
      <c r="E239" s="52" t="str">
        <f t="shared" si="3"/>
        <v>Emergency Medicine, General Practice, Trauma and Orthopaedic Surgery</v>
      </c>
      <c r="F239" s="49" t="str">
        <f>'Master List'!F239</f>
        <v>Hywel Dda University Health Board</v>
      </c>
      <c r="G239" s="49" t="str">
        <f>'Master List'!D239</f>
        <v>Supervisor to be confirmed</v>
      </c>
      <c r="H239" s="47" t="str">
        <f>'Master List'!G239</f>
        <v>Withybush General Hospital</v>
      </c>
      <c r="I239" s="47" t="str">
        <f>VLOOKUP(H239, 'CWM &amp; Location'!B:D, 3, FALSE)</f>
        <v>Haverfordwest</v>
      </c>
      <c r="J239" s="47" t="str">
        <f>IF('Master List'!I239="", 'Master List'!H239, CONCATENATE('Master List'!H239, " / ", 'Master List'!I239))</f>
        <v>Emergency Medicine</v>
      </c>
      <c r="K239" s="47" t="str">
        <f>'Master List'!J239</f>
        <v>Supervisor to be confirmed</v>
      </c>
      <c r="L239" s="47" t="str">
        <f>'Master List'!M239</f>
        <v>Robert Street Practice</v>
      </c>
      <c r="M239" s="47" t="str">
        <f>VLOOKUP(L239, 'CWM &amp; Location'!B:D, 3, FALSE)</f>
        <v>Milford Haven</v>
      </c>
      <c r="N239" s="47" t="str">
        <f>IF('Master List'!O239="", 'Master List'!N239, CONCATENATE('Master List'!N239, " / ", 'Master List'!O239))</f>
        <v>General Practice</v>
      </c>
      <c r="O239" s="47" t="str">
        <f>'Master List'!P239</f>
        <v>Dr Ben Aubrey</v>
      </c>
      <c r="P239" s="47" t="str">
        <f>'Master List'!S239</f>
        <v>Withybush General Hospital</v>
      </c>
      <c r="Q239" s="47" t="str">
        <f>VLOOKUP(P239, 'CWM &amp; Location'!B:D, 3, FALSE)</f>
        <v>Haverfordwest</v>
      </c>
      <c r="R239" s="47" t="str">
        <f>IF('Master List'!U239="", 'Master List'!T239, CONCATENATE('Master List'!T239, " / ", 'Master List'!U239))</f>
        <v>Trauma and Orthopaedic Surgery</v>
      </c>
      <c r="S239" s="47" t="str">
        <f>'Master List'!V239</f>
        <v>Mr Mohammed Yaqoob</v>
      </c>
      <c r="T239" s="49" t="str">
        <f>IF('Master List'!Y239="", "", 'Master List'!Y239)</f>
        <v/>
      </c>
      <c r="U239" s="49" t="str">
        <f>IF(T239="", "", VLOOKUP(T239, 'CWM &amp; Location'!B:D, 3, FALSE))</f>
        <v/>
      </c>
      <c r="V239" s="49" t="str">
        <f>IF('Master List'!Z239="", "", 'Master List'!Z239)</f>
        <v/>
      </c>
      <c r="W239" s="49" t="str">
        <f>IF('Master List'!AA239="", "", 'Master List'!AA239)</f>
        <v/>
      </c>
    </row>
    <row r="240" spans="1:23" ht="29.25" customHeight="1" x14ac:dyDescent="0.25">
      <c r="A240" s="47" t="str">
        <f>'Master List'!A240</f>
        <v>FP</v>
      </c>
      <c r="B240" s="47" t="str">
        <f>'Master List'!B240</f>
        <v>F2/7A2W/080b</v>
      </c>
      <c r="C240" s="47" t="str">
        <f>'Master List'!C240</f>
        <v>WAL/F2/080b</v>
      </c>
      <c r="D240" s="48">
        <v>1</v>
      </c>
      <c r="E240" s="52" t="str">
        <f t="shared" si="3"/>
        <v>Trauma and Orthopaedic Surgery, Emergency Medicine, General Practice</v>
      </c>
      <c r="F240" s="49" t="str">
        <f>'Master List'!F240</f>
        <v>Hywel Dda University Health Board</v>
      </c>
      <c r="G240" s="49" t="str">
        <f>'Master List'!D240</f>
        <v>Mr Mohammed Yaqoob</v>
      </c>
      <c r="H240" s="47" t="str">
        <f>'Master List'!G240</f>
        <v>Withybush General Hospital</v>
      </c>
      <c r="I240" s="47" t="str">
        <f>VLOOKUP(H240, 'CWM &amp; Location'!B:D, 3, FALSE)</f>
        <v>Haverfordwest</v>
      </c>
      <c r="J240" s="47" t="str">
        <f>IF('Master List'!I240="", 'Master List'!H240, CONCATENATE('Master List'!H240, " / ", 'Master List'!I240))</f>
        <v>Trauma and Orthopaedic Surgery</v>
      </c>
      <c r="K240" s="47" t="str">
        <f>'Master List'!J240</f>
        <v>Mr Mohammed Yaqoob</v>
      </c>
      <c r="L240" s="47" t="str">
        <f>'Master List'!M240</f>
        <v>Withybush General Hospital</v>
      </c>
      <c r="M240" s="47" t="str">
        <f>VLOOKUP(L240, 'CWM &amp; Location'!B:D, 3, FALSE)</f>
        <v>Haverfordwest</v>
      </c>
      <c r="N240" s="47" t="str">
        <f>IF('Master List'!O240="", 'Master List'!N240, CONCATENATE('Master List'!N240, " / ", 'Master List'!O240))</f>
        <v>Emergency Medicine</v>
      </c>
      <c r="O240" s="47" t="str">
        <f>'Master List'!P240</f>
        <v>Supervisor to be confirmed</v>
      </c>
      <c r="P240" s="47" t="str">
        <f>'Master List'!S240</f>
        <v>Robert Street Practice</v>
      </c>
      <c r="Q240" s="47" t="str">
        <f>VLOOKUP(P240, 'CWM &amp; Location'!B:D, 3, FALSE)</f>
        <v>Milford Haven</v>
      </c>
      <c r="R240" s="47" t="str">
        <f>IF('Master List'!U240="", 'Master List'!T240, CONCATENATE('Master List'!T240, " / ", 'Master List'!U240))</f>
        <v>General Practice</v>
      </c>
      <c r="S240" s="47" t="str">
        <f>'Master List'!V240</f>
        <v>Dr Ben Aubrey</v>
      </c>
      <c r="T240" s="49" t="str">
        <f>IF('Master List'!Y240="", "", 'Master List'!Y240)</f>
        <v/>
      </c>
      <c r="U240" s="49" t="str">
        <f>IF(T240="", "", VLOOKUP(T240, 'CWM &amp; Location'!B:D, 3, FALSE))</f>
        <v/>
      </c>
      <c r="V240" s="49" t="str">
        <f>IF('Master List'!Z240="", "", 'Master List'!Z240)</f>
        <v/>
      </c>
      <c r="W240" s="49" t="str">
        <f>IF('Master List'!AA240="", "", 'Master List'!AA240)</f>
        <v/>
      </c>
    </row>
    <row r="241" spans="1:23" ht="29.25" customHeight="1" x14ac:dyDescent="0.25">
      <c r="A241" s="47" t="str">
        <f>'Master List'!A241</f>
        <v>FP</v>
      </c>
      <c r="B241" s="47" t="str">
        <f>'Master List'!B241</f>
        <v>F2/7A2W/080c</v>
      </c>
      <c r="C241" s="47" t="str">
        <f>'Master List'!C241</f>
        <v>WAL/F2/080c</v>
      </c>
      <c r="D241" s="48">
        <v>1</v>
      </c>
      <c r="E241" s="52" t="str">
        <f t="shared" si="3"/>
        <v>General Practice, Trauma and Orthopaedic Surgery, Emergency Medicine</v>
      </c>
      <c r="F241" s="49" t="str">
        <f>'Master List'!F241</f>
        <v>Hywel Dda University Health Board</v>
      </c>
      <c r="G241" s="49" t="str">
        <f>'Master List'!D241</f>
        <v>Dr Ben Aubrey</v>
      </c>
      <c r="H241" s="47" t="str">
        <f>'Master List'!G241</f>
        <v>Robert Street Practice</v>
      </c>
      <c r="I241" s="47" t="str">
        <f>VLOOKUP(H241, 'CWM &amp; Location'!B:D, 3, FALSE)</f>
        <v>Milford Haven</v>
      </c>
      <c r="J241" s="47" t="str">
        <f>IF('Master List'!I241="", 'Master List'!H241, CONCATENATE('Master List'!H241, " / ", 'Master List'!I241))</f>
        <v>General Practice</v>
      </c>
      <c r="K241" s="47" t="str">
        <f>'Master List'!J241</f>
        <v>Dr Ben Aubrey</v>
      </c>
      <c r="L241" s="47" t="str">
        <f>'Master List'!M241</f>
        <v>Withybush General Hospital</v>
      </c>
      <c r="M241" s="47" t="str">
        <f>VLOOKUP(L241, 'CWM &amp; Location'!B:D, 3, FALSE)</f>
        <v>Haverfordwest</v>
      </c>
      <c r="N241" s="47" t="str">
        <f>IF('Master List'!O241="", 'Master List'!N241, CONCATENATE('Master List'!N241, " / ", 'Master List'!O241))</f>
        <v>Trauma and Orthopaedic Surgery</v>
      </c>
      <c r="O241" s="47" t="str">
        <f>'Master List'!P241</f>
        <v>Mr Mohammed Yaqoob</v>
      </c>
      <c r="P241" s="47" t="str">
        <f>'Master List'!S241</f>
        <v>Withybush General Hospital</v>
      </c>
      <c r="Q241" s="47" t="str">
        <f>VLOOKUP(P241, 'CWM &amp; Location'!B:D, 3, FALSE)</f>
        <v>Haverfordwest</v>
      </c>
      <c r="R241" s="47" t="str">
        <f>IF('Master List'!U241="", 'Master List'!T241, CONCATENATE('Master List'!T241, " / ", 'Master List'!U241))</f>
        <v>Emergency Medicine</v>
      </c>
      <c r="S241" s="47" t="str">
        <f>'Master List'!V241</f>
        <v>Supervisor to be confirmed</v>
      </c>
      <c r="T241" s="49" t="str">
        <f>IF('Master List'!Y241="", "", 'Master List'!Y241)</f>
        <v/>
      </c>
      <c r="U241" s="49" t="str">
        <f>IF(T241="", "", VLOOKUP(T241, 'CWM &amp; Location'!B:D, 3, FALSE))</f>
        <v/>
      </c>
      <c r="V241" s="49" t="str">
        <f>IF('Master List'!Z241="", "", 'Master List'!Z241)</f>
        <v/>
      </c>
      <c r="W241" s="49" t="str">
        <f>IF('Master List'!AA241="", "", 'Master List'!AA241)</f>
        <v/>
      </c>
    </row>
    <row r="242" spans="1:23" ht="29.25" customHeight="1" x14ac:dyDescent="0.25">
      <c r="A242" s="47" t="str">
        <f>'Master List'!A242</f>
        <v>FP</v>
      </c>
      <c r="B242" s="47" t="str">
        <f>'Master List'!B242</f>
        <v>F2/7A2W-7A2E/081a</v>
      </c>
      <c r="C242" s="47" t="str">
        <f>'Master List'!C242</f>
        <v>WAL/F2/081a</v>
      </c>
      <c r="D242" s="48">
        <v>1</v>
      </c>
      <c r="E242" s="52" t="str">
        <f t="shared" si="3"/>
        <v>General (Internal) Medicine / Geriatric Medicine, General Practice, Paediatrics</v>
      </c>
      <c r="F242" s="49" t="str">
        <f>'Master List'!F242</f>
        <v>Hywel Dda University Health Board</v>
      </c>
      <c r="G242" s="49" t="str">
        <f>'Master List'!D242</f>
        <v>Dr Sarah Davidson</v>
      </c>
      <c r="H242" s="47" t="str">
        <f>'Master List'!G242</f>
        <v>Withybush General Hospital</v>
      </c>
      <c r="I242" s="47" t="str">
        <f>VLOOKUP(H242, 'CWM &amp; Location'!B:D, 3, FALSE)</f>
        <v>Haverfordwest</v>
      </c>
      <c r="J242" s="47" t="str">
        <f>IF('Master List'!I242="", 'Master List'!H242, CONCATENATE('Master List'!H242, " / ", 'Master List'!I242))</f>
        <v>General (Internal) Medicine / Geriatric Medicine</v>
      </c>
      <c r="K242" s="47" t="str">
        <f>'Master List'!J242</f>
        <v>Dr Sarah Davidson</v>
      </c>
      <c r="L242" s="47" t="str">
        <f>'Master List'!M242</f>
        <v>Barlow House Surgery</v>
      </c>
      <c r="M242" s="47" t="str">
        <f>VLOOKUP(L242, 'CWM &amp; Location'!B:D, 3, FALSE)</f>
        <v>Milford Haven</v>
      </c>
      <c r="N242" s="47" t="str">
        <f>IF('Master List'!O242="", 'Master List'!N242, CONCATENATE('Master List'!N242, " / ", 'Master List'!O242))</f>
        <v>General Practice</v>
      </c>
      <c r="O242" s="47" t="str">
        <f>'Master List'!P242</f>
        <v>Dr Jennifer Randall</v>
      </c>
      <c r="P242" s="47" t="str">
        <f>'Master List'!S242</f>
        <v>Glangwili General Hospital</v>
      </c>
      <c r="Q242" s="47" t="str">
        <f>VLOOKUP(P242, 'CWM &amp; Location'!B:D, 3, FALSE)</f>
        <v>Carmarthen</v>
      </c>
      <c r="R242" s="47" t="str">
        <f>IF('Master List'!U242="", 'Master List'!T242, CONCATENATE('Master List'!T242, " / ", 'Master List'!U242))</f>
        <v>Paediatrics</v>
      </c>
      <c r="S242" s="47" t="str">
        <f>'Master List'!V242</f>
        <v>Dr Swe Lynn</v>
      </c>
      <c r="T242" s="49" t="str">
        <f>IF('Master List'!Y242="", "", 'Master List'!Y242)</f>
        <v/>
      </c>
      <c r="U242" s="49" t="str">
        <f>IF(T242="", "", VLOOKUP(T242, 'CWM &amp; Location'!B:D, 3, FALSE))</f>
        <v/>
      </c>
      <c r="V242" s="49" t="str">
        <f>IF('Master List'!Z242="", "", 'Master List'!Z242)</f>
        <v/>
      </c>
      <c r="W242" s="49" t="str">
        <f>IF('Master List'!AA242="", "", 'Master List'!AA242)</f>
        <v/>
      </c>
    </row>
    <row r="243" spans="1:23" ht="29.25" customHeight="1" x14ac:dyDescent="0.25">
      <c r="A243" s="47" t="str">
        <f>'Master List'!A243</f>
        <v>FP</v>
      </c>
      <c r="B243" s="47" t="str">
        <f>'Master List'!B243</f>
        <v>F2/7A2W-7A2E/081b</v>
      </c>
      <c r="C243" s="47" t="str">
        <f>'Master List'!C243</f>
        <v>WAL/F2/081b</v>
      </c>
      <c r="D243" s="48">
        <v>1</v>
      </c>
      <c r="E243" s="52" t="str">
        <f t="shared" si="3"/>
        <v>Paediatrics, General (Internal) Medicine / Geriatric Medicine, General Practice</v>
      </c>
      <c r="F243" s="49" t="str">
        <f>'Master List'!F243</f>
        <v>Hywel Dda University Health Board</v>
      </c>
      <c r="G243" s="49" t="str">
        <f>'Master List'!D243</f>
        <v>Dr Swe Lynn</v>
      </c>
      <c r="H243" s="47" t="str">
        <f>'Master List'!G243</f>
        <v>Glangwili General Hospital</v>
      </c>
      <c r="I243" s="47" t="str">
        <f>VLOOKUP(H243, 'CWM &amp; Location'!B:D, 3, FALSE)</f>
        <v>Carmarthen</v>
      </c>
      <c r="J243" s="47" t="str">
        <f>IF('Master List'!I243="", 'Master List'!H243, CONCATENATE('Master List'!H243, " / ", 'Master List'!I243))</f>
        <v>Paediatrics</v>
      </c>
      <c r="K243" s="47" t="str">
        <f>'Master List'!J243</f>
        <v>Dr Swe Lynn</v>
      </c>
      <c r="L243" s="47" t="str">
        <f>'Master List'!M243</f>
        <v>Withybush General Hospital</v>
      </c>
      <c r="M243" s="47" t="str">
        <f>VLOOKUP(L243, 'CWM &amp; Location'!B:D, 3, FALSE)</f>
        <v>Haverfordwest</v>
      </c>
      <c r="N243" s="47" t="str">
        <f>IF('Master List'!O243="", 'Master List'!N243, CONCATENATE('Master List'!N243, " / ", 'Master List'!O243))</f>
        <v>General (Internal) Medicine / Geriatric Medicine</v>
      </c>
      <c r="O243" s="47" t="str">
        <f>'Master List'!P243</f>
        <v>Dr Sarah Davidson</v>
      </c>
      <c r="P243" s="47" t="str">
        <f>'Master List'!S243</f>
        <v>Barlow House Surgery</v>
      </c>
      <c r="Q243" s="47" t="str">
        <f>VLOOKUP(P243, 'CWM &amp; Location'!B:D, 3, FALSE)</f>
        <v>Milford Haven</v>
      </c>
      <c r="R243" s="47" t="str">
        <f>IF('Master List'!U243="", 'Master List'!T243, CONCATENATE('Master List'!T243, " / ", 'Master List'!U243))</f>
        <v>General Practice</v>
      </c>
      <c r="S243" s="47" t="str">
        <f>'Master List'!V243</f>
        <v>Dr Jennifer Randall</v>
      </c>
      <c r="T243" s="49" t="str">
        <f>IF('Master List'!Y243="", "", 'Master List'!Y243)</f>
        <v/>
      </c>
      <c r="U243" s="49" t="str">
        <f>IF(T243="", "", VLOOKUP(T243, 'CWM &amp; Location'!B:D, 3, FALSE))</f>
        <v/>
      </c>
      <c r="V243" s="49" t="str">
        <f>IF('Master List'!Z243="", "", 'Master List'!Z243)</f>
        <v/>
      </c>
      <c r="W243" s="49" t="str">
        <f>IF('Master List'!AA243="", "", 'Master List'!AA243)</f>
        <v/>
      </c>
    </row>
    <row r="244" spans="1:23" ht="29.25" customHeight="1" x14ac:dyDescent="0.25">
      <c r="A244" s="47" t="str">
        <f>'Master List'!A244</f>
        <v>FP</v>
      </c>
      <c r="B244" s="47" t="str">
        <f>'Master List'!B244</f>
        <v>F2/7A2W-7A2E/081c</v>
      </c>
      <c r="C244" s="47" t="str">
        <f>'Master List'!C244</f>
        <v>WAL/F2/081c</v>
      </c>
      <c r="D244" s="48">
        <v>1</v>
      </c>
      <c r="E244" s="52" t="str">
        <f t="shared" si="3"/>
        <v>General Practice, Paediatrics, General (Internal) Medicine / Geriatric Medicine</v>
      </c>
      <c r="F244" s="49" t="str">
        <f>'Master List'!F244</f>
        <v>Hywel Dda University Health Board</v>
      </c>
      <c r="G244" s="49" t="str">
        <f>'Master List'!D244</f>
        <v>Dr Jennifer Randall</v>
      </c>
      <c r="H244" s="47" t="str">
        <f>'Master List'!G244</f>
        <v>Barlow House Surgery</v>
      </c>
      <c r="I244" s="47" t="str">
        <f>VLOOKUP(H244, 'CWM &amp; Location'!B:D, 3, FALSE)</f>
        <v>Milford Haven</v>
      </c>
      <c r="J244" s="47" t="str">
        <f>IF('Master List'!I244="", 'Master List'!H244, CONCATENATE('Master List'!H244, " / ", 'Master List'!I244))</f>
        <v>General Practice</v>
      </c>
      <c r="K244" s="47" t="str">
        <f>'Master List'!J244</f>
        <v>Dr Jennifer Randall</v>
      </c>
      <c r="L244" s="47" t="str">
        <f>'Master List'!M244</f>
        <v>Glangwili General Hospital</v>
      </c>
      <c r="M244" s="47" t="str">
        <f>VLOOKUP(L244, 'CWM &amp; Location'!B:D, 3, FALSE)</f>
        <v>Carmarthen</v>
      </c>
      <c r="N244" s="47" t="str">
        <f>IF('Master List'!O244="", 'Master List'!N244, CONCATENATE('Master List'!N244, " / ", 'Master List'!O244))</f>
        <v>Paediatrics</v>
      </c>
      <c r="O244" s="47" t="str">
        <f>'Master List'!P244</f>
        <v>Dr Swe Lynn</v>
      </c>
      <c r="P244" s="47" t="str">
        <f>'Master List'!S244</f>
        <v>Withybush General Hospital</v>
      </c>
      <c r="Q244" s="47" t="str">
        <f>VLOOKUP(P244, 'CWM &amp; Location'!B:D, 3, FALSE)</f>
        <v>Haverfordwest</v>
      </c>
      <c r="R244" s="47" t="str">
        <f>IF('Master List'!U244="", 'Master List'!T244, CONCATENATE('Master List'!T244, " / ", 'Master List'!U244))</f>
        <v>General (Internal) Medicine / Geriatric Medicine</v>
      </c>
      <c r="S244" s="47" t="str">
        <f>'Master List'!V244</f>
        <v>Dr Sarah Davidson</v>
      </c>
      <c r="T244" s="49" t="str">
        <f>IF('Master List'!Y244="", "", 'Master List'!Y244)</f>
        <v/>
      </c>
      <c r="U244" s="49" t="str">
        <f>IF(T244="", "", VLOOKUP(T244, 'CWM &amp; Location'!B:D, 3, FALSE))</f>
        <v/>
      </c>
      <c r="V244" s="49" t="str">
        <f>IF('Master List'!Z244="", "", 'Master List'!Z244)</f>
        <v/>
      </c>
      <c r="W244" s="49" t="str">
        <f>IF('Master List'!AA244="", "", 'Master List'!AA244)</f>
        <v/>
      </c>
    </row>
    <row r="245" spans="1:23" ht="29.25" customHeight="1" x14ac:dyDescent="0.25">
      <c r="A245" s="47" t="str">
        <f>'Master List'!A245</f>
        <v>FP</v>
      </c>
      <c r="B245" s="47" t="str">
        <f>'Master List'!B245</f>
        <v>F2/7A2W/082a</v>
      </c>
      <c r="C245" s="47" t="str">
        <f>'Master List'!C245</f>
        <v>WAL/F2/082a</v>
      </c>
      <c r="D245" s="48">
        <v>1</v>
      </c>
      <c r="E245" s="52" t="str">
        <f t="shared" si="3"/>
        <v>General Surgery, General (Internal) Medicine / Haematology, Emergency Medicine</v>
      </c>
      <c r="F245" s="49" t="str">
        <f>'Master List'!F245</f>
        <v>Hywel Dda University Health Board</v>
      </c>
      <c r="G245" s="49" t="str">
        <f>'Master List'!D245</f>
        <v>Mr Shanmugavelu Gunasekaran</v>
      </c>
      <c r="H245" s="47" t="str">
        <f>'Master List'!G245</f>
        <v>Withybush General Hospital</v>
      </c>
      <c r="I245" s="47" t="str">
        <f>VLOOKUP(H245, 'CWM &amp; Location'!B:D, 3, FALSE)</f>
        <v>Haverfordwest</v>
      </c>
      <c r="J245" s="47" t="str">
        <f>IF('Master List'!I245="", 'Master List'!H245, CONCATENATE('Master List'!H245, " / ", 'Master List'!I245))</f>
        <v>General Surgery</v>
      </c>
      <c r="K245" s="47" t="str">
        <f>'Master List'!J245</f>
        <v>Mr Shanmugavelu Gunasekaran</v>
      </c>
      <c r="L245" s="47" t="str">
        <f>'Master List'!M245</f>
        <v>Withybush General Hospital</v>
      </c>
      <c r="M245" s="47" t="str">
        <f>VLOOKUP(L245, 'CWM &amp; Location'!B:D, 3, FALSE)</f>
        <v>Haverfordwest</v>
      </c>
      <c r="N245" s="47" t="str">
        <f>IF('Master List'!O245="", 'Master List'!N245, CONCATENATE('Master List'!N245, " / ", 'Master List'!O245))</f>
        <v>General (Internal) Medicine / Haematology</v>
      </c>
      <c r="O245" s="47" t="str">
        <f>'Master List'!P245</f>
        <v>Dr Sumant Kundu</v>
      </c>
      <c r="P245" s="47" t="str">
        <f>'Master List'!S245</f>
        <v>Withybush General Hospital</v>
      </c>
      <c r="Q245" s="47" t="str">
        <f>VLOOKUP(P245, 'CWM &amp; Location'!B:D, 3, FALSE)</f>
        <v>Haverfordwest</v>
      </c>
      <c r="R245" s="47" t="str">
        <f>IF('Master List'!U245="", 'Master List'!T245, CONCATENATE('Master List'!T245, " / ", 'Master List'!U245))</f>
        <v>Emergency Medicine</v>
      </c>
      <c r="S245" s="47" t="str">
        <f>'Master List'!V245</f>
        <v>Dr Samit Purkayathsa</v>
      </c>
      <c r="T245" s="49" t="str">
        <f>IF('Master List'!Y245="", "", 'Master List'!Y245)</f>
        <v/>
      </c>
      <c r="U245" s="49" t="str">
        <f>IF(T245="", "", VLOOKUP(T245, 'CWM &amp; Location'!B:D, 3, FALSE))</f>
        <v/>
      </c>
      <c r="V245" s="49" t="str">
        <f>IF('Master List'!Z245="", "", 'Master List'!Z245)</f>
        <v/>
      </c>
      <c r="W245" s="49" t="str">
        <f>IF('Master List'!AA245="", "", 'Master List'!AA245)</f>
        <v/>
      </c>
    </row>
    <row r="246" spans="1:23" ht="29.25" customHeight="1" x14ac:dyDescent="0.25">
      <c r="A246" s="47" t="str">
        <f>'Master List'!A246</f>
        <v>FP</v>
      </c>
      <c r="B246" s="47" t="str">
        <f>'Master List'!B246</f>
        <v>F2/7A2W/082b</v>
      </c>
      <c r="C246" s="47" t="str">
        <f>'Master List'!C246</f>
        <v>WAL/F2/082b</v>
      </c>
      <c r="D246" s="48">
        <v>1</v>
      </c>
      <c r="E246" s="52" t="str">
        <f t="shared" si="3"/>
        <v>Emergency Medicine, General Surgery, General (Internal) Medicine / Haematology</v>
      </c>
      <c r="F246" s="49" t="str">
        <f>'Master List'!F246</f>
        <v>Hywel Dda University Health Board</v>
      </c>
      <c r="G246" s="49" t="str">
        <f>'Master List'!D246</f>
        <v>Dr Samit Purkayathsa</v>
      </c>
      <c r="H246" s="47" t="str">
        <f>'Master List'!G246</f>
        <v>Withybush General Hospital</v>
      </c>
      <c r="I246" s="47" t="str">
        <f>VLOOKUP(H246, 'CWM &amp; Location'!B:D, 3, FALSE)</f>
        <v>Haverfordwest</v>
      </c>
      <c r="J246" s="47" t="str">
        <f>IF('Master List'!I246="", 'Master List'!H246, CONCATENATE('Master List'!H246, " / ", 'Master List'!I246))</f>
        <v>Emergency Medicine</v>
      </c>
      <c r="K246" s="47" t="str">
        <f>'Master List'!J246</f>
        <v>Dr Samit Purkayathsa</v>
      </c>
      <c r="L246" s="47" t="str">
        <f>'Master List'!M246</f>
        <v>Withybush General Hospital</v>
      </c>
      <c r="M246" s="47" t="str">
        <f>VLOOKUP(L246, 'CWM &amp; Location'!B:D, 3, FALSE)</f>
        <v>Haverfordwest</v>
      </c>
      <c r="N246" s="47" t="str">
        <f>IF('Master List'!O246="", 'Master List'!N246, CONCATENATE('Master List'!N246, " / ", 'Master List'!O246))</f>
        <v>General Surgery</v>
      </c>
      <c r="O246" s="47" t="str">
        <f>'Master List'!P246</f>
        <v>Mr Shanmugavelu Gunasekaran</v>
      </c>
      <c r="P246" s="47" t="str">
        <f>'Master List'!S246</f>
        <v>Withybush General Hospital</v>
      </c>
      <c r="Q246" s="47" t="str">
        <f>VLOOKUP(P246, 'CWM &amp; Location'!B:D, 3, FALSE)</f>
        <v>Haverfordwest</v>
      </c>
      <c r="R246" s="47" t="str">
        <f>IF('Master List'!U246="", 'Master List'!T246, CONCATENATE('Master List'!T246, " / ", 'Master List'!U246))</f>
        <v>General (Internal) Medicine / Haematology</v>
      </c>
      <c r="S246" s="47" t="str">
        <f>'Master List'!V246</f>
        <v>Dr Sumant Kundu</v>
      </c>
      <c r="T246" s="49" t="str">
        <f>IF('Master List'!Y246="", "", 'Master List'!Y246)</f>
        <v/>
      </c>
      <c r="U246" s="49" t="str">
        <f>IF(T246="", "", VLOOKUP(T246, 'CWM &amp; Location'!B:D, 3, FALSE))</f>
        <v/>
      </c>
      <c r="V246" s="49" t="str">
        <f>IF('Master List'!Z246="", "", 'Master List'!Z246)</f>
        <v/>
      </c>
      <c r="W246" s="49" t="str">
        <f>IF('Master List'!AA246="", "", 'Master List'!AA246)</f>
        <v/>
      </c>
    </row>
    <row r="247" spans="1:23" ht="29.25" customHeight="1" x14ac:dyDescent="0.25">
      <c r="A247" s="47" t="str">
        <f>'Master List'!A247</f>
        <v>FP</v>
      </c>
      <c r="B247" s="47" t="str">
        <f>'Master List'!B247</f>
        <v>F2/7A2W/082c</v>
      </c>
      <c r="C247" s="47" t="str">
        <f>'Master List'!C247</f>
        <v>WAL/F2/082c</v>
      </c>
      <c r="D247" s="48">
        <v>1</v>
      </c>
      <c r="E247" s="52" t="str">
        <f t="shared" si="3"/>
        <v>General (Internal) Medicine / Haematology, Emergency Medicine, General Surgery</v>
      </c>
      <c r="F247" s="49" t="str">
        <f>'Master List'!F247</f>
        <v>Hywel Dda University Health Board</v>
      </c>
      <c r="G247" s="49" t="str">
        <f>'Master List'!D247</f>
        <v>Dr Sumant Kundu</v>
      </c>
      <c r="H247" s="47" t="str">
        <f>'Master List'!G247</f>
        <v>Withybush General Hospital</v>
      </c>
      <c r="I247" s="47" t="str">
        <f>VLOOKUP(H247, 'CWM &amp; Location'!B:D, 3, FALSE)</f>
        <v>Haverfordwest</v>
      </c>
      <c r="J247" s="47" t="str">
        <f>IF('Master List'!I247="", 'Master List'!H247, CONCATENATE('Master List'!H247, " / ", 'Master List'!I247))</f>
        <v>General (Internal) Medicine / Haematology</v>
      </c>
      <c r="K247" s="47" t="str">
        <f>'Master List'!J247</f>
        <v>Dr Sumant Kundu</v>
      </c>
      <c r="L247" s="47" t="str">
        <f>'Master List'!M247</f>
        <v>Withybush General Hospital</v>
      </c>
      <c r="M247" s="47" t="str">
        <f>VLOOKUP(L247, 'CWM &amp; Location'!B:D, 3, FALSE)</f>
        <v>Haverfordwest</v>
      </c>
      <c r="N247" s="47" t="str">
        <f>IF('Master List'!O247="", 'Master List'!N247, CONCATENATE('Master List'!N247, " / ", 'Master List'!O247))</f>
        <v>Emergency Medicine</v>
      </c>
      <c r="O247" s="47" t="str">
        <f>'Master List'!P247</f>
        <v>Dr Samit Purkayathsa</v>
      </c>
      <c r="P247" s="47" t="str">
        <f>'Master List'!S247</f>
        <v>Withybush General Hospital</v>
      </c>
      <c r="Q247" s="47" t="str">
        <f>VLOOKUP(P247, 'CWM &amp; Location'!B:D, 3, FALSE)</f>
        <v>Haverfordwest</v>
      </c>
      <c r="R247" s="47" t="str">
        <f>IF('Master List'!U247="", 'Master List'!T247, CONCATENATE('Master List'!T247, " / ", 'Master List'!U247))</f>
        <v>General Surgery</v>
      </c>
      <c r="S247" s="47" t="str">
        <f>'Master List'!V247</f>
        <v>Mr Shanmugavelu Gunasekaran</v>
      </c>
      <c r="T247" s="49" t="str">
        <f>IF('Master List'!Y247="", "", 'Master List'!Y247)</f>
        <v/>
      </c>
      <c r="U247" s="49" t="str">
        <f>IF(T247="", "", VLOOKUP(T247, 'CWM &amp; Location'!B:D, 3, FALSE))</f>
        <v/>
      </c>
      <c r="V247" s="49" t="str">
        <f>IF('Master List'!Z247="", "", 'Master List'!Z247)</f>
        <v/>
      </c>
      <c r="W247" s="49" t="str">
        <f>IF('Master List'!AA247="", "", 'Master List'!AA247)</f>
        <v/>
      </c>
    </row>
    <row r="248" spans="1:23" ht="29.25" customHeight="1" x14ac:dyDescent="0.25">
      <c r="A248" s="47" t="str">
        <f>'Master List'!A248</f>
        <v>FP</v>
      </c>
      <c r="B248" s="47" t="str">
        <f>'Master List'!B248</f>
        <v>F2/7A2N/083a</v>
      </c>
      <c r="C248" s="47" t="str">
        <f>'Master List'!C248</f>
        <v>WAL/F2/083a</v>
      </c>
      <c r="D248" s="48">
        <v>1</v>
      </c>
      <c r="E248" s="52" t="str">
        <f t="shared" si="3"/>
        <v>Trauma and Orthopaedic Surgery, Clinical Oncology, General Practice</v>
      </c>
      <c r="F248" s="49" t="str">
        <f>'Master List'!F248</f>
        <v>Hywel Dda University Health Board</v>
      </c>
      <c r="G248" s="49" t="str">
        <f>'Master List'!D248</f>
        <v>Mr Mostafa Elabbadi</v>
      </c>
      <c r="H248" s="47" t="str">
        <f>'Master List'!G248</f>
        <v>Bronglais General Hospital</v>
      </c>
      <c r="I248" s="47" t="str">
        <f>VLOOKUP(H248, 'CWM &amp; Location'!B:D, 3, FALSE)</f>
        <v>Aberystwyth</v>
      </c>
      <c r="J248" s="47" t="str">
        <f>IF('Master List'!I248="", 'Master List'!H248, CONCATENATE('Master List'!H248, " / ", 'Master List'!I248))</f>
        <v>Trauma and Orthopaedic Surgery</v>
      </c>
      <c r="K248" s="47" t="str">
        <f>'Master List'!J248</f>
        <v>Mr Mostafa Elabbadi</v>
      </c>
      <c r="L248" s="47" t="str">
        <f>'Master List'!M248</f>
        <v>Bronglais General Hospital</v>
      </c>
      <c r="M248" s="47" t="str">
        <f>VLOOKUP(L248, 'CWM &amp; Location'!B:D, 3, FALSE)</f>
        <v>Aberystwyth</v>
      </c>
      <c r="N248" s="47" t="str">
        <f>IF('Master List'!O248="", 'Master List'!N248, CONCATENATE('Master List'!N248, " / ", 'Master List'!O248))</f>
        <v>Clinical Oncology</v>
      </c>
      <c r="O248" s="47" t="str">
        <f>'Master List'!P248</f>
        <v>Dr Elin Jones</v>
      </c>
      <c r="P248" s="47" t="str">
        <f>'Master List'!S248</f>
        <v>Taliesin Surgery</v>
      </c>
      <c r="Q248" s="47" t="str">
        <f>VLOOKUP(P248, 'CWM &amp; Location'!B:D, 3, FALSE)</f>
        <v>Lampeter</v>
      </c>
      <c r="R248" s="47" t="str">
        <f>IF('Master List'!U248="", 'Master List'!T248, CONCATENATE('Master List'!T248, " / ", 'Master List'!U248))</f>
        <v>General Practice</v>
      </c>
      <c r="S248" s="47" t="str">
        <f>'Master List'!V248</f>
        <v>Dr Mohammad Imam</v>
      </c>
      <c r="T248" s="49" t="str">
        <f>IF('Master List'!Y248="", "", 'Master List'!Y248)</f>
        <v/>
      </c>
      <c r="U248" s="49" t="str">
        <f>IF(T248="", "", VLOOKUP(T248, 'CWM &amp; Location'!B:D, 3, FALSE))</f>
        <v/>
      </c>
      <c r="V248" s="49" t="str">
        <f>IF('Master List'!Z248="", "", 'Master List'!Z248)</f>
        <v/>
      </c>
      <c r="W248" s="49" t="str">
        <f>IF('Master List'!AA248="", "", 'Master List'!AA248)</f>
        <v/>
      </c>
    </row>
    <row r="249" spans="1:23" ht="29.25" customHeight="1" x14ac:dyDescent="0.25">
      <c r="A249" s="47" t="str">
        <f>'Master List'!A249</f>
        <v>FP</v>
      </c>
      <c r="B249" s="47" t="str">
        <f>'Master List'!B249</f>
        <v>F2/7A2N/083b</v>
      </c>
      <c r="C249" s="47" t="str">
        <f>'Master List'!C249</f>
        <v>WAL/F2/083b</v>
      </c>
      <c r="D249" s="48">
        <v>1</v>
      </c>
      <c r="E249" s="52" t="str">
        <f t="shared" si="3"/>
        <v>General Practice, Trauma and Orthopaedic Surgery, Clinical Oncology</v>
      </c>
      <c r="F249" s="49" t="str">
        <f>'Master List'!F249</f>
        <v>Hywel Dda University Health Board</v>
      </c>
      <c r="G249" s="49" t="str">
        <f>'Master List'!D249</f>
        <v>Dr Mohammad Imam</v>
      </c>
      <c r="H249" s="47" t="str">
        <f>'Master List'!G249</f>
        <v>Taliesin Surgery</v>
      </c>
      <c r="I249" s="47" t="str">
        <f>VLOOKUP(H249, 'CWM &amp; Location'!B:D, 3, FALSE)</f>
        <v>Lampeter</v>
      </c>
      <c r="J249" s="47" t="str">
        <f>IF('Master List'!I249="", 'Master List'!H249, CONCATENATE('Master List'!H249, " / ", 'Master List'!I249))</f>
        <v>General Practice</v>
      </c>
      <c r="K249" s="47" t="str">
        <f>'Master List'!J249</f>
        <v>Dr Mohammad Imam</v>
      </c>
      <c r="L249" s="47" t="str">
        <f>'Master List'!M249</f>
        <v>Bronglais General Hospital</v>
      </c>
      <c r="M249" s="47" t="str">
        <f>VLOOKUP(L249, 'CWM &amp; Location'!B:D, 3, FALSE)</f>
        <v>Aberystwyth</v>
      </c>
      <c r="N249" s="47" t="str">
        <f>IF('Master List'!O249="", 'Master List'!N249, CONCATENATE('Master List'!N249, " / ", 'Master List'!O249))</f>
        <v>Trauma and Orthopaedic Surgery</v>
      </c>
      <c r="O249" s="47" t="str">
        <f>'Master List'!P249</f>
        <v>Mr Mostafa Elabbadi</v>
      </c>
      <c r="P249" s="47" t="str">
        <f>'Master List'!S249</f>
        <v>Bronglais General Hospital</v>
      </c>
      <c r="Q249" s="47" t="str">
        <f>VLOOKUP(P249, 'CWM &amp; Location'!B:D, 3, FALSE)</f>
        <v>Aberystwyth</v>
      </c>
      <c r="R249" s="47" t="str">
        <f>IF('Master List'!U249="", 'Master List'!T249, CONCATENATE('Master List'!T249, " / ", 'Master List'!U249))</f>
        <v>Clinical Oncology</v>
      </c>
      <c r="S249" s="47" t="str">
        <f>'Master List'!V249</f>
        <v>Dr Elin Jones</v>
      </c>
      <c r="T249" s="49" t="str">
        <f>IF('Master List'!Y249="", "", 'Master List'!Y249)</f>
        <v/>
      </c>
      <c r="U249" s="49" t="str">
        <f>IF(T249="", "", VLOOKUP(T249, 'CWM &amp; Location'!B:D, 3, FALSE))</f>
        <v/>
      </c>
      <c r="V249" s="49" t="str">
        <f>IF('Master List'!Z249="", "", 'Master List'!Z249)</f>
        <v/>
      </c>
      <c r="W249" s="49" t="str">
        <f>IF('Master List'!AA249="", "", 'Master List'!AA249)</f>
        <v/>
      </c>
    </row>
    <row r="250" spans="1:23" ht="29.25" customHeight="1" x14ac:dyDescent="0.25">
      <c r="A250" s="47" t="str">
        <f>'Master List'!A250</f>
        <v>FP</v>
      </c>
      <c r="B250" s="47" t="str">
        <f>'Master List'!B250</f>
        <v>F2/7A2N/083c</v>
      </c>
      <c r="C250" s="47" t="str">
        <f>'Master List'!C250</f>
        <v>WAL/F2/083c</v>
      </c>
      <c r="D250" s="48">
        <v>1</v>
      </c>
      <c r="E250" s="52" t="str">
        <f t="shared" si="3"/>
        <v>Clinical Oncology, General Practice, Trauma and Orthopaedic Surgery</v>
      </c>
      <c r="F250" s="49" t="str">
        <f>'Master List'!F250</f>
        <v>Hywel Dda University Health Board</v>
      </c>
      <c r="G250" s="49" t="str">
        <f>'Master List'!D250</f>
        <v>Dr Elin Jones</v>
      </c>
      <c r="H250" s="47" t="str">
        <f>'Master List'!G250</f>
        <v>Bronglais General Hospital</v>
      </c>
      <c r="I250" s="47" t="str">
        <f>VLOOKUP(H250, 'CWM &amp; Location'!B:D, 3, FALSE)</f>
        <v>Aberystwyth</v>
      </c>
      <c r="J250" s="47" t="str">
        <f>IF('Master List'!I250="", 'Master List'!H250, CONCATENATE('Master List'!H250, " / ", 'Master List'!I250))</f>
        <v>Clinical Oncology</v>
      </c>
      <c r="K250" s="47" t="str">
        <f>'Master List'!J250</f>
        <v>Dr Elin Jones</v>
      </c>
      <c r="L250" s="47" t="str">
        <f>'Master List'!M250</f>
        <v>Taliesin Surgery</v>
      </c>
      <c r="M250" s="47" t="str">
        <f>VLOOKUP(L250, 'CWM &amp; Location'!B:D, 3, FALSE)</f>
        <v>Lampeter</v>
      </c>
      <c r="N250" s="47" t="str">
        <f>IF('Master List'!O250="", 'Master List'!N250, CONCATENATE('Master List'!N250, " / ", 'Master List'!O250))</f>
        <v>General Practice</v>
      </c>
      <c r="O250" s="47" t="str">
        <f>'Master List'!P250</f>
        <v>Dr Mohammad Imam</v>
      </c>
      <c r="P250" s="47" t="str">
        <f>'Master List'!S250</f>
        <v>Bronglais General Hospital</v>
      </c>
      <c r="Q250" s="47" t="str">
        <f>VLOOKUP(P250, 'CWM &amp; Location'!B:D, 3, FALSE)</f>
        <v>Aberystwyth</v>
      </c>
      <c r="R250" s="47" t="str">
        <f>IF('Master List'!U250="", 'Master List'!T250, CONCATENATE('Master List'!T250, " / ", 'Master List'!U250))</f>
        <v>Trauma and Orthopaedic Surgery</v>
      </c>
      <c r="S250" s="47" t="str">
        <f>'Master List'!V250</f>
        <v>Mr Mostafa Elabbadi</v>
      </c>
      <c r="T250" s="49" t="str">
        <f>IF('Master List'!Y250="", "", 'Master List'!Y250)</f>
        <v/>
      </c>
      <c r="U250" s="49" t="str">
        <f>IF(T250="", "", VLOOKUP(T250, 'CWM &amp; Location'!B:D, 3, FALSE))</f>
        <v/>
      </c>
      <c r="V250" s="49" t="str">
        <f>IF('Master List'!Z250="", "", 'Master List'!Z250)</f>
        <v/>
      </c>
      <c r="W250" s="49" t="str">
        <f>IF('Master List'!AA250="", "", 'Master List'!AA250)</f>
        <v/>
      </c>
    </row>
    <row r="251" spans="1:23" ht="29.25" customHeight="1" x14ac:dyDescent="0.25">
      <c r="A251" s="47" t="str">
        <f>'Master List'!A251</f>
        <v>FP</v>
      </c>
      <c r="B251" s="47" t="str">
        <f>'Master List'!B251</f>
        <v>F2/7A2N/084a</v>
      </c>
      <c r="C251" s="47" t="str">
        <f>'Master List'!C251</f>
        <v>WAL/F2/084a</v>
      </c>
      <c r="D251" s="48">
        <v>1</v>
      </c>
      <c r="E251" s="52" t="str">
        <f t="shared" si="3"/>
        <v>Emergency Medicine, Trauma and Orthopaedic Surgery, Clinical Oncology</v>
      </c>
      <c r="F251" s="49" t="str">
        <f>'Master List'!F251</f>
        <v>Hywel Dda University Health Board</v>
      </c>
      <c r="G251" s="49" t="str">
        <f>'Master List'!D251</f>
        <v>Dr Alwyn Jones</v>
      </c>
      <c r="H251" s="47" t="str">
        <f>'Master List'!G251</f>
        <v>Bronglais General Hospital</v>
      </c>
      <c r="I251" s="47" t="str">
        <f>VLOOKUP(H251, 'CWM &amp; Location'!B:D, 3, FALSE)</f>
        <v>Aberystwyth</v>
      </c>
      <c r="J251" s="47" t="str">
        <f>IF('Master List'!I251="", 'Master List'!H251, CONCATENATE('Master List'!H251, " / ", 'Master List'!I251))</f>
        <v>Emergency Medicine</v>
      </c>
      <c r="K251" s="47" t="str">
        <f>'Master List'!J251</f>
        <v>Dr Alwyn Jones</v>
      </c>
      <c r="L251" s="47" t="str">
        <f>'Master List'!M251</f>
        <v>Bronglais General Hospital</v>
      </c>
      <c r="M251" s="47" t="str">
        <f>VLOOKUP(L251, 'CWM &amp; Location'!B:D, 3, FALSE)</f>
        <v>Aberystwyth</v>
      </c>
      <c r="N251" s="47" t="str">
        <f>IF('Master List'!O251="", 'Master List'!N251, CONCATENATE('Master List'!N251, " / ", 'Master List'!O251))</f>
        <v>Trauma and Orthopaedic Surgery</v>
      </c>
      <c r="O251" s="47" t="str">
        <f>'Master List'!P251</f>
        <v>Mr Taha Mir</v>
      </c>
      <c r="P251" s="47" t="str">
        <f>'Master List'!S251</f>
        <v>Bronglais General Hospital</v>
      </c>
      <c r="Q251" s="47" t="str">
        <f>VLOOKUP(P251, 'CWM &amp; Location'!B:D, 3, FALSE)</f>
        <v>Aberystwyth</v>
      </c>
      <c r="R251" s="47" t="str">
        <f>IF('Master List'!U251="", 'Master List'!T251, CONCATENATE('Master List'!T251, " / ", 'Master List'!U251))</f>
        <v>Clinical Oncology</v>
      </c>
      <c r="S251" s="47" t="str">
        <f>'Master List'!V251</f>
        <v>Dr Elin Jones</v>
      </c>
      <c r="T251" s="49" t="str">
        <f>IF('Master List'!Y251="", "", 'Master List'!Y251)</f>
        <v/>
      </c>
      <c r="U251" s="49" t="str">
        <f>IF(T251="", "", VLOOKUP(T251, 'CWM &amp; Location'!B:D, 3, FALSE))</f>
        <v/>
      </c>
      <c r="V251" s="49" t="str">
        <f>IF('Master List'!Z251="", "", 'Master List'!Z251)</f>
        <v/>
      </c>
      <c r="W251" s="49" t="str">
        <f>IF('Master List'!AA251="", "", 'Master List'!AA251)</f>
        <v/>
      </c>
    </row>
    <row r="252" spans="1:23" ht="29.25" customHeight="1" x14ac:dyDescent="0.25">
      <c r="A252" s="47" t="str">
        <f>'Master List'!A252</f>
        <v>FP</v>
      </c>
      <c r="B252" s="47" t="str">
        <f>'Master List'!B252</f>
        <v>F2/7A2N/084b</v>
      </c>
      <c r="C252" s="47" t="str">
        <f>'Master List'!C252</f>
        <v>WAL/F2/084b</v>
      </c>
      <c r="D252" s="48">
        <v>1</v>
      </c>
      <c r="E252" s="52" t="str">
        <f t="shared" si="3"/>
        <v>Clinical Oncology, Emergency Medicine, Trauma and Orthopaedic Surgery</v>
      </c>
      <c r="F252" s="49" t="str">
        <f>'Master List'!F252</f>
        <v>Hywel Dda University Health Board</v>
      </c>
      <c r="G252" s="49" t="str">
        <f>'Master List'!D252</f>
        <v>Dr Elin Jones</v>
      </c>
      <c r="H252" s="47" t="str">
        <f>'Master List'!G252</f>
        <v>Bronglais General Hospital</v>
      </c>
      <c r="I252" s="47" t="str">
        <f>VLOOKUP(H252, 'CWM &amp; Location'!B:D, 3, FALSE)</f>
        <v>Aberystwyth</v>
      </c>
      <c r="J252" s="47" t="str">
        <f>IF('Master List'!I252="", 'Master List'!H252, CONCATENATE('Master List'!H252, " / ", 'Master List'!I252))</f>
        <v>Clinical Oncology</v>
      </c>
      <c r="K252" s="47" t="str">
        <f>'Master List'!J252</f>
        <v>Dr Elin Jones</v>
      </c>
      <c r="L252" s="47" t="str">
        <f>'Master List'!M252</f>
        <v>Bronglais General Hospital</v>
      </c>
      <c r="M252" s="47" t="str">
        <f>VLOOKUP(L252, 'CWM &amp; Location'!B:D, 3, FALSE)</f>
        <v>Aberystwyth</v>
      </c>
      <c r="N252" s="47" t="str">
        <f>IF('Master List'!O252="", 'Master List'!N252, CONCATENATE('Master List'!N252, " / ", 'Master List'!O252))</f>
        <v>Emergency Medicine</v>
      </c>
      <c r="O252" s="47" t="str">
        <f>'Master List'!P252</f>
        <v>Dr Alwyn Jones</v>
      </c>
      <c r="P252" s="47" t="str">
        <f>'Master List'!S252</f>
        <v>Bronglais General Hospital</v>
      </c>
      <c r="Q252" s="47" t="str">
        <f>VLOOKUP(P252, 'CWM &amp; Location'!B:D, 3, FALSE)</f>
        <v>Aberystwyth</v>
      </c>
      <c r="R252" s="47" t="str">
        <f>IF('Master List'!U252="", 'Master List'!T252, CONCATENATE('Master List'!T252, " / ", 'Master List'!U252))</f>
        <v>Trauma and Orthopaedic Surgery</v>
      </c>
      <c r="S252" s="47" t="str">
        <f>'Master List'!V252</f>
        <v>Mr Taha Mir</v>
      </c>
      <c r="T252" s="49" t="str">
        <f>IF('Master List'!Y252="", "", 'Master List'!Y252)</f>
        <v/>
      </c>
      <c r="U252" s="49" t="str">
        <f>IF(T252="", "", VLOOKUP(T252, 'CWM &amp; Location'!B:D, 3, FALSE))</f>
        <v/>
      </c>
      <c r="V252" s="49" t="str">
        <f>IF('Master List'!Z252="", "", 'Master List'!Z252)</f>
        <v/>
      </c>
      <c r="W252" s="49" t="str">
        <f>IF('Master List'!AA252="", "", 'Master List'!AA252)</f>
        <v/>
      </c>
    </row>
    <row r="253" spans="1:23" ht="29.25" customHeight="1" x14ac:dyDescent="0.25">
      <c r="A253" s="47" t="str">
        <f>'Master List'!A253</f>
        <v>FP</v>
      </c>
      <c r="B253" s="47" t="str">
        <f>'Master List'!B253</f>
        <v>F2/7A2N/084c</v>
      </c>
      <c r="C253" s="47" t="str">
        <f>'Master List'!C253</f>
        <v>WAL/F2/084c</v>
      </c>
      <c r="D253" s="48">
        <v>1</v>
      </c>
      <c r="E253" s="52" t="str">
        <f t="shared" si="3"/>
        <v>Trauma and Orthopaedic Surgery, Clinical Oncology, Emergency Medicine</v>
      </c>
      <c r="F253" s="49" t="str">
        <f>'Master List'!F253</f>
        <v>Hywel Dda University Health Board</v>
      </c>
      <c r="G253" s="49" t="str">
        <f>'Master List'!D253</f>
        <v>Mr Taha Mir</v>
      </c>
      <c r="H253" s="47" t="str">
        <f>'Master List'!G253</f>
        <v>Bronglais General Hospital</v>
      </c>
      <c r="I253" s="47" t="str">
        <f>VLOOKUP(H253, 'CWM &amp; Location'!B:D, 3, FALSE)</f>
        <v>Aberystwyth</v>
      </c>
      <c r="J253" s="47" t="str">
        <f>IF('Master List'!I253="", 'Master List'!H253, CONCATENATE('Master List'!H253, " / ", 'Master List'!I253))</f>
        <v>Trauma and Orthopaedic Surgery</v>
      </c>
      <c r="K253" s="47" t="str">
        <f>'Master List'!J253</f>
        <v>Mr Taha Mir</v>
      </c>
      <c r="L253" s="47" t="str">
        <f>'Master List'!M253</f>
        <v>Bronglais General Hospital</v>
      </c>
      <c r="M253" s="47" t="str">
        <f>VLOOKUP(L253, 'CWM &amp; Location'!B:D, 3, FALSE)</f>
        <v>Aberystwyth</v>
      </c>
      <c r="N253" s="47" t="str">
        <f>IF('Master List'!O253="", 'Master List'!N253, CONCATENATE('Master List'!N253, " / ", 'Master List'!O253))</f>
        <v>Clinical Oncology</v>
      </c>
      <c r="O253" s="47" t="str">
        <f>'Master List'!P253</f>
        <v>Dr Elin Jones</v>
      </c>
      <c r="P253" s="47" t="str">
        <f>'Master List'!S253</f>
        <v>Bronglais General Hospital</v>
      </c>
      <c r="Q253" s="47" t="str">
        <f>VLOOKUP(P253, 'CWM &amp; Location'!B:D, 3, FALSE)</f>
        <v>Aberystwyth</v>
      </c>
      <c r="R253" s="47" t="str">
        <f>IF('Master List'!U253="", 'Master List'!T253, CONCATENATE('Master List'!T253, " / ", 'Master List'!U253))</f>
        <v>Emergency Medicine</v>
      </c>
      <c r="S253" s="47" t="str">
        <f>'Master List'!V253</f>
        <v>Dr Alwyn Jones</v>
      </c>
      <c r="T253" s="49" t="str">
        <f>IF('Master List'!Y253="", "", 'Master List'!Y253)</f>
        <v/>
      </c>
      <c r="U253" s="49" t="str">
        <f>IF(T253="", "", VLOOKUP(T253, 'CWM &amp; Location'!B:D, 3, FALSE))</f>
        <v/>
      </c>
      <c r="V253" s="49" t="str">
        <f>IF('Master List'!Z253="", "", 'Master List'!Z253)</f>
        <v/>
      </c>
      <c r="W253" s="49" t="str">
        <f>IF('Master List'!AA253="", "", 'Master List'!AA253)</f>
        <v/>
      </c>
    </row>
    <row r="254" spans="1:23" ht="29.25" customHeight="1" x14ac:dyDescent="0.25">
      <c r="A254" s="47" t="str">
        <f>'Master List'!A254</f>
        <v>FP</v>
      </c>
      <c r="B254" s="47" t="str">
        <f>'Master List'!B254</f>
        <v>F2/7A2N/085a</v>
      </c>
      <c r="C254" s="47" t="str">
        <f>'Master List'!C254</f>
        <v>WAL/F2/085a</v>
      </c>
      <c r="D254" s="48">
        <v>1</v>
      </c>
      <c r="E254" s="52" t="str">
        <f t="shared" si="3"/>
        <v>General Surgery, Cardiology, General Practice</v>
      </c>
      <c r="F254" s="49" t="str">
        <f>'Master List'!F254</f>
        <v>Hywel Dda University Health Board</v>
      </c>
      <c r="G254" s="49" t="str">
        <f>'Master List'!D254</f>
        <v>Mr Samy Mohamed</v>
      </c>
      <c r="H254" s="47" t="str">
        <f>'Master List'!G254</f>
        <v>Bronglais General Hospital</v>
      </c>
      <c r="I254" s="47" t="str">
        <f>VLOOKUP(H254, 'CWM &amp; Location'!B:D, 3, FALSE)</f>
        <v>Aberystwyth</v>
      </c>
      <c r="J254" s="47" t="str">
        <f>IF('Master List'!I254="", 'Master List'!H254, CONCATENATE('Master List'!H254, " / ", 'Master List'!I254))</f>
        <v>General Surgery</v>
      </c>
      <c r="K254" s="47" t="str">
        <f>'Master List'!J254</f>
        <v>Mr Samy Mohamed</v>
      </c>
      <c r="L254" s="47" t="str">
        <f>'Master List'!M254</f>
        <v>Bronglais General Hospital</v>
      </c>
      <c r="M254" s="47" t="str">
        <f>VLOOKUP(L254, 'CWM &amp; Location'!B:D, 3, FALSE)</f>
        <v>Aberystwyth</v>
      </c>
      <c r="N254" s="47" t="str">
        <f>IF('Master List'!O254="", 'Master List'!N254, CONCATENATE('Master List'!N254, " / ", 'Master List'!O254))</f>
        <v>Cardiology</v>
      </c>
      <c r="O254" s="47" t="str">
        <f>'Master List'!P254</f>
        <v>Dr Kevin Joseph</v>
      </c>
      <c r="P254" s="47" t="str">
        <f>'Master List'!S254</f>
        <v>Ystwyth Medical Group</v>
      </c>
      <c r="Q254" s="47" t="str">
        <f>VLOOKUP(P254, 'CWM &amp; Location'!B:D, 3, FALSE)</f>
        <v>Aberystwyth</v>
      </c>
      <c r="R254" s="47" t="str">
        <f>IF('Master List'!U254="", 'Master List'!T254, CONCATENATE('Master List'!T254, " / ", 'Master List'!U254))</f>
        <v>General Practice</v>
      </c>
      <c r="S254" s="47" t="str">
        <f>'Master List'!V254</f>
        <v>Dr Gail Davies</v>
      </c>
      <c r="T254" s="49" t="str">
        <f>IF('Master List'!Y254="", "", 'Master List'!Y254)</f>
        <v/>
      </c>
      <c r="U254" s="49" t="str">
        <f>IF(T254="", "", VLOOKUP(T254, 'CWM &amp; Location'!B:D, 3, FALSE))</f>
        <v/>
      </c>
      <c r="V254" s="49" t="str">
        <f>IF('Master List'!Z254="", "", 'Master List'!Z254)</f>
        <v/>
      </c>
      <c r="W254" s="49" t="str">
        <f>IF('Master List'!AA254="", "", 'Master List'!AA254)</f>
        <v/>
      </c>
    </row>
    <row r="255" spans="1:23" ht="29.25" customHeight="1" x14ac:dyDescent="0.25">
      <c r="A255" s="47" t="str">
        <f>'Master List'!A255</f>
        <v>FP</v>
      </c>
      <c r="B255" s="47" t="str">
        <f>'Master List'!B255</f>
        <v>F2/7A2N/085b</v>
      </c>
      <c r="C255" s="47" t="str">
        <f>'Master List'!C255</f>
        <v>WAL/F2/085b</v>
      </c>
      <c r="D255" s="48">
        <v>1</v>
      </c>
      <c r="E255" s="52" t="str">
        <f t="shared" si="3"/>
        <v>General Practice, General Surgery, Cardiology</v>
      </c>
      <c r="F255" s="49" t="str">
        <f>'Master List'!F255</f>
        <v>Hywel Dda University Health Board</v>
      </c>
      <c r="G255" s="49" t="str">
        <f>'Master List'!D255</f>
        <v>Dr Gail Davies</v>
      </c>
      <c r="H255" s="47" t="str">
        <f>'Master List'!G255</f>
        <v>Ystwyth Medical Group</v>
      </c>
      <c r="I255" s="47" t="str">
        <f>VLOOKUP(H255, 'CWM &amp; Location'!B:D, 3, FALSE)</f>
        <v>Aberystwyth</v>
      </c>
      <c r="J255" s="47" t="str">
        <f>IF('Master List'!I255="", 'Master List'!H255, CONCATENATE('Master List'!H255, " / ", 'Master List'!I255))</f>
        <v>General Practice</v>
      </c>
      <c r="K255" s="47" t="str">
        <f>'Master List'!J255</f>
        <v>Dr Gail Davies</v>
      </c>
      <c r="L255" s="47" t="str">
        <f>'Master List'!M255</f>
        <v>Bronglais General Hospital</v>
      </c>
      <c r="M255" s="47" t="str">
        <f>VLOOKUP(L255, 'CWM &amp; Location'!B:D, 3, FALSE)</f>
        <v>Aberystwyth</v>
      </c>
      <c r="N255" s="47" t="str">
        <f>IF('Master List'!O255="", 'Master List'!N255, CONCATENATE('Master List'!N255, " / ", 'Master List'!O255))</f>
        <v>General Surgery</v>
      </c>
      <c r="O255" s="47" t="str">
        <f>'Master List'!P255</f>
        <v>Mr Samy Mohamed</v>
      </c>
      <c r="P255" s="47" t="str">
        <f>'Master List'!S255</f>
        <v>Bronglais General Hospital</v>
      </c>
      <c r="Q255" s="47" t="str">
        <f>VLOOKUP(P255, 'CWM &amp; Location'!B:D, 3, FALSE)</f>
        <v>Aberystwyth</v>
      </c>
      <c r="R255" s="47" t="str">
        <f>IF('Master List'!U255="", 'Master List'!T255, CONCATENATE('Master List'!T255, " / ", 'Master List'!U255))</f>
        <v>Cardiology</v>
      </c>
      <c r="S255" s="47" t="str">
        <f>'Master List'!V255</f>
        <v>Dr Kevin Joseph</v>
      </c>
      <c r="T255" s="49" t="str">
        <f>IF('Master List'!Y255="", "", 'Master List'!Y255)</f>
        <v/>
      </c>
      <c r="U255" s="49" t="str">
        <f>IF(T255="", "", VLOOKUP(T255, 'CWM &amp; Location'!B:D, 3, FALSE))</f>
        <v/>
      </c>
      <c r="V255" s="49" t="str">
        <f>IF('Master List'!Z255="", "", 'Master List'!Z255)</f>
        <v/>
      </c>
      <c r="W255" s="49" t="str">
        <f>IF('Master List'!AA255="", "", 'Master List'!AA255)</f>
        <v/>
      </c>
    </row>
    <row r="256" spans="1:23" ht="29.25" customHeight="1" x14ac:dyDescent="0.25">
      <c r="A256" s="47" t="str">
        <f>'Master List'!A256</f>
        <v>FP</v>
      </c>
      <c r="B256" s="47" t="str">
        <f>'Master List'!B256</f>
        <v>F2/7A2N/085c</v>
      </c>
      <c r="C256" s="47" t="str">
        <f>'Master List'!C256</f>
        <v>WAL/F2/085c</v>
      </c>
      <c r="D256" s="48">
        <v>1</v>
      </c>
      <c r="E256" s="52" t="str">
        <f t="shared" si="3"/>
        <v>Cardiology, General Practice, General Surgery</v>
      </c>
      <c r="F256" s="49" t="str">
        <f>'Master List'!F256</f>
        <v>Hywel Dda University Health Board</v>
      </c>
      <c r="G256" s="49" t="str">
        <f>'Master List'!D256</f>
        <v>Dr Kevin Joseph</v>
      </c>
      <c r="H256" s="47" t="str">
        <f>'Master List'!G256</f>
        <v>Bronglais General Hospital</v>
      </c>
      <c r="I256" s="47" t="str">
        <f>VLOOKUP(H256, 'CWM &amp; Location'!B:D, 3, FALSE)</f>
        <v>Aberystwyth</v>
      </c>
      <c r="J256" s="47" t="str">
        <f>IF('Master List'!I256="", 'Master List'!H256, CONCATENATE('Master List'!H256, " / ", 'Master List'!I256))</f>
        <v>Cardiology</v>
      </c>
      <c r="K256" s="47" t="str">
        <f>'Master List'!J256</f>
        <v>Dr Kevin Joseph</v>
      </c>
      <c r="L256" s="47" t="str">
        <f>'Master List'!M256</f>
        <v>Ystwyth Medical Group</v>
      </c>
      <c r="M256" s="47" t="str">
        <f>VLOOKUP(L256, 'CWM &amp; Location'!B:D, 3, FALSE)</f>
        <v>Aberystwyth</v>
      </c>
      <c r="N256" s="47" t="str">
        <f>IF('Master List'!O256="", 'Master List'!N256, CONCATENATE('Master List'!N256, " / ", 'Master List'!O256))</f>
        <v>General Practice</v>
      </c>
      <c r="O256" s="47" t="str">
        <f>'Master List'!P256</f>
        <v>Dr Gail Davies</v>
      </c>
      <c r="P256" s="47" t="str">
        <f>'Master List'!S256</f>
        <v>Bronglais General Hospital</v>
      </c>
      <c r="Q256" s="47" t="str">
        <f>VLOOKUP(P256, 'CWM &amp; Location'!B:D, 3, FALSE)</f>
        <v>Aberystwyth</v>
      </c>
      <c r="R256" s="47" t="str">
        <f>IF('Master List'!U256="", 'Master List'!T256, CONCATENATE('Master List'!T256, " / ", 'Master List'!U256))</f>
        <v>General Surgery</v>
      </c>
      <c r="S256" s="47" t="str">
        <f>'Master List'!V256</f>
        <v>Mr Samy Mohamed</v>
      </c>
      <c r="T256" s="49" t="str">
        <f>IF('Master List'!Y256="", "", 'Master List'!Y256)</f>
        <v/>
      </c>
      <c r="U256" s="49" t="str">
        <f>IF(T256="", "", VLOOKUP(T256, 'CWM &amp; Location'!B:D, 3, FALSE))</f>
        <v/>
      </c>
      <c r="V256" s="49" t="str">
        <f>IF('Master List'!Z256="", "", 'Master List'!Z256)</f>
        <v/>
      </c>
      <c r="W256" s="49" t="str">
        <f>IF('Master List'!AA256="", "", 'Master List'!AA256)</f>
        <v/>
      </c>
    </row>
    <row r="257" spans="1:23" ht="29.25" customHeight="1" x14ac:dyDescent="0.25">
      <c r="A257" s="47" t="str">
        <f>'Master List'!A257</f>
        <v>FP</v>
      </c>
      <c r="B257" s="47" t="str">
        <f>'Master List'!B257</f>
        <v>F2/7A2N/086a</v>
      </c>
      <c r="C257" s="47" t="str">
        <f>'Master List'!C257</f>
        <v>WAL/F2/086a</v>
      </c>
      <c r="D257" s="48">
        <v>1</v>
      </c>
      <c r="E257" s="52" t="str">
        <f t="shared" si="3"/>
        <v>General Practice, General (Internal) Medicine / Respiratory Medicine, Trauma and Orthopaedic Surgery</v>
      </c>
      <c r="F257" s="49" t="str">
        <f>'Master List'!F257</f>
        <v>Hywel Dda University Health Board</v>
      </c>
      <c r="G257" s="49" t="str">
        <f>'Master List'!D257</f>
        <v>Dr Priti Kushwah</v>
      </c>
      <c r="H257" s="47" t="str">
        <f>'Master List'!G257</f>
        <v>Padarn Surgery</v>
      </c>
      <c r="I257" s="47" t="str">
        <f>VLOOKUP(H257, 'CWM &amp; Location'!B:D, 3, FALSE)</f>
        <v>Aberystwyth</v>
      </c>
      <c r="J257" s="47" t="str">
        <f>IF('Master List'!I257="", 'Master List'!H257, CONCATENATE('Master List'!H257, " / ", 'Master List'!I257))</f>
        <v>General Practice</v>
      </c>
      <c r="K257" s="47" t="str">
        <f>'Master List'!J257</f>
        <v>Dr Priti Kushwah</v>
      </c>
      <c r="L257" s="47" t="str">
        <f>'Master List'!M257</f>
        <v>Bronglais General Hospital</v>
      </c>
      <c r="M257" s="47" t="str">
        <f>VLOOKUP(L257, 'CWM &amp; Location'!B:D, 3, FALSE)</f>
        <v>Aberystwyth</v>
      </c>
      <c r="N257" s="47" t="str">
        <f>IF('Master List'!O257="", 'Master List'!N257, CONCATENATE('Master List'!N257, " / ", 'Master List'!O257))</f>
        <v>General (Internal) Medicine / Respiratory Medicine</v>
      </c>
      <c r="O257" s="47" t="str">
        <f>'Master List'!P257</f>
        <v>Dr Abdel Rahman Mohamed</v>
      </c>
      <c r="P257" s="47" t="str">
        <f>'Master List'!S257</f>
        <v>Bronglais General Hospital</v>
      </c>
      <c r="Q257" s="47" t="str">
        <f>VLOOKUP(P257, 'CWM &amp; Location'!B:D, 3, FALSE)</f>
        <v>Aberystwyth</v>
      </c>
      <c r="R257" s="47" t="str">
        <f>IF('Master List'!U257="", 'Master List'!T257, CONCATENATE('Master List'!T257, " / ", 'Master List'!U257))</f>
        <v>Trauma and Orthopaedic Surgery</v>
      </c>
      <c r="S257" s="47" t="str">
        <f>'Master List'!V257</f>
        <v>Mr Sanjay Sonanis</v>
      </c>
      <c r="T257" s="49" t="str">
        <f>IF('Master List'!Y257="", "", 'Master List'!Y257)</f>
        <v/>
      </c>
      <c r="U257" s="49" t="str">
        <f>IF(T257="", "", VLOOKUP(T257, 'CWM &amp; Location'!B:D, 3, FALSE))</f>
        <v/>
      </c>
      <c r="V257" s="49" t="str">
        <f>IF('Master List'!Z257="", "", 'Master List'!Z257)</f>
        <v/>
      </c>
      <c r="W257" s="49" t="str">
        <f>IF('Master List'!AA257="", "", 'Master List'!AA257)</f>
        <v/>
      </c>
    </row>
    <row r="258" spans="1:23" ht="29.25" customHeight="1" x14ac:dyDescent="0.25">
      <c r="A258" s="47" t="str">
        <f>'Master List'!A258</f>
        <v>FP</v>
      </c>
      <c r="B258" s="47" t="str">
        <f>'Master List'!B258</f>
        <v>F2/7A2N/086b</v>
      </c>
      <c r="C258" s="47" t="str">
        <f>'Master List'!C258</f>
        <v>WAL/F2/086b</v>
      </c>
      <c r="D258" s="48">
        <v>1</v>
      </c>
      <c r="E258" s="52" t="str">
        <f t="shared" si="3"/>
        <v>Trauma and Orthopaedic Surgery, General Practice, General (Internal) Medicine / Respiratory Medicine</v>
      </c>
      <c r="F258" s="49" t="str">
        <f>'Master List'!F258</f>
        <v>Hywel Dda University Health Board</v>
      </c>
      <c r="G258" s="49" t="str">
        <f>'Master List'!D258</f>
        <v>Mr Sanjay Sonanis</v>
      </c>
      <c r="H258" s="47" t="str">
        <f>'Master List'!G258</f>
        <v>Bronglais General Hospital</v>
      </c>
      <c r="I258" s="47" t="str">
        <f>VLOOKUP(H258, 'CWM &amp; Location'!B:D, 3, FALSE)</f>
        <v>Aberystwyth</v>
      </c>
      <c r="J258" s="47" t="str">
        <f>IF('Master List'!I258="", 'Master List'!H258, CONCATENATE('Master List'!H258, " / ", 'Master List'!I258))</f>
        <v>Trauma and Orthopaedic Surgery</v>
      </c>
      <c r="K258" s="47" t="str">
        <f>'Master List'!J258</f>
        <v>Mr Sanjay Sonanis</v>
      </c>
      <c r="L258" s="47" t="str">
        <f>'Master List'!M258</f>
        <v>Padarn Surgery</v>
      </c>
      <c r="M258" s="47" t="str">
        <f>VLOOKUP(L258, 'CWM &amp; Location'!B:D, 3, FALSE)</f>
        <v>Aberystwyth</v>
      </c>
      <c r="N258" s="47" t="str">
        <f>IF('Master List'!O258="", 'Master List'!N258, CONCATENATE('Master List'!N258, " / ", 'Master List'!O258))</f>
        <v>General Practice</v>
      </c>
      <c r="O258" s="47" t="str">
        <f>'Master List'!P258</f>
        <v>Dr Priti Kushwah</v>
      </c>
      <c r="P258" s="47" t="str">
        <f>'Master List'!S258</f>
        <v>Bronglais General Hospital</v>
      </c>
      <c r="Q258" s="47" t="str">
        <f>VLOOKUP(P258, 'CWM &amp; Location'!B:D, 3, FALSE)</f>
        <v>Aberystwyth</v>
      </c>
      <c r="R258" s="47" t="str">
        <f>IF('Master List'!U258="", 'Master List'!T258, CONCATENATE('Master List'!T258, " / ", 'Master List'!U258))</f>
        <v>General (Internal) Medicine / Respiratory Medicine</v>
      </c>
      <c r="S258" s="47" t="str">
        <f>'Master List'!V258</f>
        <v>Dr Abdel Rahman Mohamed</v>
      </c>
      <c r="T258" s="49" t="str">
        <f>IF('Master List'!Y258="", "", 'Master List'!Y258)</f>
        <v/>
      </c>
      <c r="U258" s="49" t="str">
        <f>IF(T258="", "", VLOOKUP(T258, 'CWM &amp; Location'!B:D, 3, FALSE))</f>
        <v/>
      </c>
      <c r="V258" s="49" t="str">
        <f>IF('Master List'!Z258="", "", 'Master List'!Z258)</f>
        <v/>
      </c>
      <c r="W258" s="49" t="str">
        <f>IF('Master List'!AA258="", "", 'Master List'!AA258)</f>
        <v/>
      </c>
    </row>
    <row r="259" spans="1:23" ht="29.25" customHeight="1" x14ac:dyDescent="0.25">
      <c r="A259" s="47" t="str">
        <f>'Master List'!A259</f>
        <v>FP</v>
      </c>
      <c r="B259" s="47" t="str">
        <f>'Master List'!B259</f>
        <v>F2/7A2N/086c</v>
      </c>
      <c r="C259" s="47" t="str">
        <f>'Master List'!C259</f>
        <v>WAL/F2/086c</v>
      </c>
      <c r="D259" s="48">
        <v>1</v>
      </c>
      <c r="E259" s="52" t="str">
        <f t="shared" ref="E259:E322" si="4">CONCATENATE(J259,", ",N259,", ",R259,IF(V259="","",", "),IF(V259="","",V259),IF(V259="",""," ("),IF(V259="","",A259),IF(V259="","",")"),"")</f>
        <v>General (Internal) Medicine / Respiratory Medicine, Trauma and Orthopaedic Surgery, General Practice</v>
      </c>
      <c r="F259" s="49" t="str">
        <f>'Master List'!F259</f>
        <v>Hywel Dda University Health Board</v>
      </c>
      <c r="G259" s="49" t="str">
        <f>'Master List'!D259</f>
        <v>Dr Ramesh Khojushrestha</v>
      </c>
      <c r="H259" s="47" t="str">
        <f>'Master List'!G259</f>
        <v>Bronglais General Hospital</v>
      </c>
      <c r="I259" s="47" t="str">
        <f>VLOOKUP(H259, 'CWM &amp; Location'!B:D, 3, FALSE)</f>
        <v>Aberystwyth</v>
      </c>
      <c r="J259" s="47" t="str">
        <f>IF('Master List'!I259="", 'Master List'!H259, CONCATENATE('Master List'!H259, " / ", 'Master List'!I259))</f>
        <v>General (Internal) Medicine / Respiratory Medicine</v>
      </c>
      <c r="K259" s="47" t="str">
        <f>'Master List'!J259</f>
        <v>Dr Abdel Rahman Mohamed</v>
      </c>
      <c r="L259" s="47" t="str">
        <f>'Master List'!M259</f>
        <v>Bronglais General Hospital</v>
      </c>
      <c r="M259" s="47" t="str">
        <f>VLOOKUP(L259, 'CWM &amp; Location'!B:D, 3, FALSE)</f>
        <v>Aberystwyth</v>
      </c>
      <c r="N259" s="47" t="str">
        <f>IF('Master List'!O259="", 'Master List'!N259, CONCATENATE('Master List'!N259, " / ", 'Master List'!O259))</f>
        <v>Trauma and Orthopaedic Surgery</v>
      </c>
      <c r="O259" s="47" t="str">
        <f>'Master List'!P259</f>
        <v>Mr Sanjay Sonanis</v>
      </c>
      <c r="P259" s="47" t="str">
        <f>'Master List'!S259</f>
        <v>Padarn Surgery</v>
      </c>
      <c r="Q259" s="47" t="str">
        <f>VLOOKUP(P259, 'CWM &amp; Location'!B:D, 3, FALSE)</f>
        <v>Aberystwyth</v>
      </c>
      <c r="R259" s="47" t="str">
        <f>IF('Master List'!U259="", 'Master List'!T259, CONCATENATE('Master List'!T259, " / ", 'Master List'!U259))</f>
        <v>General Practice</v>
      </c>
      <c r="S259" s="47" t="str">
        <f>'Master List'!V259</f>
        <v>Dr Priti Kushwah</v>
      </c>
      <c r="T259" s="49" t="str">
        <f>IF('Master List'!Y259="", "", 'Master List'!Y259)</f>
        <v/>
      </c>
      <c r="U259" s="49" t="str">
        <f>IF(T259="", "", VLOOKUP(T259, 'CWM &amp; Location'!B:D, 3, FALSE))</f>
        <v/>
      </c>
      <c r="V259" s="49" t="str">
        <f>IF('Master List'!Z259="", "", 'Master List'!Z259)</f>
        <v/>
      </c>
      <c r="W259" s="49" t="str">
        <f>IF('Master List'!AA259="", "", 'Master List'!AA259)</f>
        <v/>
      </c>
    </row>
    <row r="260" spans="1:23" ht="29.25" customHeight="1" x14ac:dyDescent="0.25">
      <c r="A260" s="47" t="str">
        <f>'Master List'!A260</f>
        <v>FP</v>
      </c>
      <c r="B260" s="47" t="str">
        <f>'Master List'!B260</f>
        <v>F2/7A2N/087a</v>
      </c>
      <c r="C260" s="47" t="str">
        <f>'Master List'!C260</f>
        <v>WAL/F2/087a</v>
      </c>
      <c r="D260" s="48">
        <v>1</v>
      </c>
      <c r="E260" s="52" t="str">
        <f t="shared" si="4"/>
        <v>Gastroenterology, Emergency Medicine, General Surgery / Colorectal Surgery</v>
      </c>
      <c r="F260" s="49" t="str">
        <f>'Master List'!F260</f>
        <v>Hywel Dda University Health Board</v>
      </c>
      <c r="G260" s="49" t="str">
        <f>'Master List'!D260</f>
        <v>Dr Mark Narain</v>
      </c>
      <c r="H260" s="47" t="str">
        <f>'Master List'!G260</f>
        <v>Bronglais General Hospital</v>
      </c>
      <c r="I260" s="47" t="str">
        <f>VLOOKUP(H260, 'CWM &amp; Location'!B:D, 3, FALSE)</f>
        <v>Aberystwyth</v>
      </c>
      <c r="J260" s="47" t="str">
        <f>IF('Master List'!I260="", 'Master List'!H260, CONCATENATE('Master List'!H260, " / ", 'Master List'!I260))</f>
        <v>Gastroenterology</v>
      </c>
      <c r="K260" s="47" t="str">
        <f>'Master List'!J260</f>
        <v>Dr Mark Narain</v>
      </c>
      <c r="L260" s="47" t="str">
        <f>'Master List'!M260</f>
        <v>Bronglais General Hospital</v>
      </c>
      <c r="M260" s="47" t="str">
        <f>VLOOKUP(L260, 'CWM &amp; Location'!B:D, 3, FALSE)</f>
        <v>Aberystwyth</v>
      </c>
      <c r="N260" s="47" t="str">
        <f>IF('Master List'!O260="", 'Master List'!N260, CONCATENATE('Master List'!N260, " / ", 'Master List'!O260))</f>
        <v>Emergency Medicine</v>
      </c>
      <c r="O260" s="47" t="str">
        <f>'Master List'!P260</f>
        <v>Dr Alwyn Jones</v>
      </c>
      <c r="P260" s="47" t="str">
        <f>'Master List'!S260</f>
        <v>Bronglais General Hospital</v>
      </c>
      <c r="Q260" s="47" t="str">
        <f>VLOOKUP(P260, 'CWM &amp; Location'!B:D, 3, FALSE)</f>
        <v>Aberystwyth</v>
      </c>
      <c r="R260" s="47" t="str">
        <f>IF('Master List'!U260="", 'Master List'!T260, CONCATENATE('Master List'!T260, " / ", 'Master List'!U260))</f>
        <v>General Surgery / Colorectal Surgery</v>
      </c>
      <c r="S260" s="47" t="str">
        <f>'Master List'!V260</f>
        <v>Dr Mostafa Abdel-Raheem</v>
      </c>
      <c r="T260" s="49" t="str">
        <f>IF('Master List'!Y260="", "", 'Master List'!Y260)</f>
        <v/>
      </c>
      <c r="U260" s="49" t="str">
        <f>IF(T260="", "", VLOOKUP(T260, 'CWM &amp; Location'!B:D, 3, FALSE))</f>
        <v/>
      </c>
      <c r="V260" s="49" t="str">
        <f>IF('Master List'!Z260="", "", 'Master List'!Z260)</f>
        <v/>
      </c>
      <c r="W260" s="49" t="str">
        <f>IF('Master List'!AA260="", "", 'Master List'!AA260)</f>
        <v/>
      </c>
    </row>
    <row r="261" spans="1:23" ht="29.25" customHeight="1" x14ac:dyDescent="0.25">
      <c r="A261" s="47" t="str">
        <f>'Master List'!A261</f>
        <v>FP</v>
      </c>
      <c r="B261" s="47" t="str">
        <f>'Master List'!B261</f>
        <v>F2/7A2N/087b</v>
      </c>
      <c r="C261" s="47" t="str">
        <f>'Master List'!C261</f>
        <v>WAL/F2/087b</v>
      </c>
      <c r="D261" s="48">
        <v>1</v>
      </c>
      <c r="E261" s="52" t="str">
        <f t="shared" si="4"/>
        <v>General Surgery / Colorectal Surgery, Gastroenterology, Emergency Medicine</v>
      </c>
      <c r="F261" s="49" t="str">
        <f>'Master List'!F261</f>
        <v>Hywel Dda University Health Board</v>
      </c>
      <c r="G261" s="49" t="str">
        <f>'Master List'!D261</f>
        <v>Mr Simone Sebastiani</v>
      </c>
      <c r="H261" s="47" t="str">
        <f>'Master List'!G261</f>
        <v>Bronglais General Hospital</v>
      </c>
      <c r="I261" s="47" t="str">
        <f>VLOOKUP(H261, 'CWM &amp; Location'!B:D, 3, FALSE)</f>
        <v>Aberystwyth</v>
      </c>
      <c r="J261" s="47" t="str">
        <f>IF('Master List'!I261="", 'Master List'!H261, CONCATENATE('Master List'!H261, " / ", 'Master List'!I261))</f>
        <v>General Surgery / Colorectal Surgery</v>
      </c>
      <c r="K261" s="47" t="str">
        <f>'Master List'!J261</f>
        <v>Mr Simone Sebastiani</v>
      </c>
      <c r="L261" s="47" t="str">
        <f>'Master List'!M261</f>
        <v>Bronglais General Hospital</v>
      </c>
      <c r="M261" s="47" t="str">
        <f>VLOOKUP(L261, 'CWM &amp; Location'!B:D, 3, FALSE)</f>
        <v>Aberystwyth</v>
      </c>
      <c r="N261" s="47" t="str">
        <f>IF('Master List'!O261="", 'Master List'!N261, CONCATENATE('Master List'!N261, " / ", 'Master List'!O261))</f>
        <v>Gastroenterology</v>
      </c>
      <c r="O261" s="47" t="str">
        <f>'Master List'!P261</f>
        <v>Dr Mark Narain</v>
      </c>
      <c r="P261" s="47" t="str">
        <f>'Master List'!S261</f>
        <v>Bronglais General Hospital</v>
      </c>
      <c r="Q261" s="47" t="str">
        <f>VLOOKUP(P261, 'CWM &amp; Location'!B:D, 3, FALSE)</f>
        <v>Aberystwyth</v>
      </c>
      <c r="R261" s="47" t="str">
        <f>IF('Master List'!U261="", 'Master List'!T261, CONCATENATE('Master List'!T261, " / ", 'Master List'!U261))</f>
        <v>Emergency Medicine</v>
      </c>
      <c r="S261" s="47" t="str">
        <f>'Master List'!V261</f>
        <v>Dr Alwyn Jones</v>
      </c>
      <c r="T261" s="49" t="str">
        <f>IF('Master List'!Y261="", "", 'Master List'!Y261)</f>
        <v/>
      </c>
      <c r="U261" s="49" t="str">
        <f>IF(T261="", "", VLOOKUP(T261, 'CWM &amp; Location'!B:D, 3, FALSE))</f>
        <v/>
      </c>
      <c r="V261" s="49" t="str">
        <f>IF('Master List'!Z261="", "", 'Master List'!Z261)</f>
        <v/>
      </c>
      <c r="W261" s="49" t="str">
        <f>IF('Master List'!AA261="", "", 'Master List'!AA261)</f>
        <v/>
      </c>
    </row>
    <row r="262" spans="1:23" ht="29.25" customHeight="1" x14ac:dyDescent="0.25">
      <c r="A262" s="47" t="str">
        <f>'Master List'!A262</f>
        <v>FP</v>
      </c>
      <c r="B262" s="47" t="str">
        <f>'Master List'!B262</f>
        <v>F2/7A2N/087c</v>
      </c>
      <c r="C262" s="47" t="str">
        <f>'Master List'!C262</f>
        <v>WAL/F2/087c</v>
      </c>
      <c r="D262" s="48">
        <v>1</v>
      </c>
      <c r="E262" s="52" t="str">
        <f t="shared" si="4"/>
        <v>Emergency Medicine, General Surgery / Colorectal Surgery, Gastroenterology</v>
      </c>
      <c r="F262" s="49" t="str">
        <f>'Master List'!F262</f>
        <v>Hywel Dda University Health Board</v>
      </c>
      <c r="G262" s="49" t="str">
        <f>'Master List'!D262</f>
        <v>Dr Alwyn Jones</v>
      </c>
      <c r="H262" s="47" t="str">
        <f>'Master List'!G262</f>
        <v>Bronglais General Hospital</v>
      </c>
      <c r="I262" s="47" t="str">
        <f>VLOOKUP(H262, 'CWM &amp; Location'!B:D, 3, FALSE)</f>
        <v>Aberystwyth</v>
      </c>
      <c r="J262" s="47" t="str">
        <f>IF('Master List'!I262="", 'Master List'!H262, CONCATENATE('Master List'!H262, " / ", 'Master List'!I262))</f>
        <v>Emergency Medicine</v>
      </c>
      <c r="K262" s="47" t="str">
        <f>'Master List'!J262</f>
        <v>Dr Alwyn Jones</v>
      </c>
      <c r="L262" s="47" t="str">
        <f>'Master List'!M262</f>
        <v>Bronglais General Hospital</v>
      </c>
      <c r="M262" s="47" t="str">
        <f>VLOOKUP(L262, 'CWM &amp; Location'!B:D, 3, FALSE)</f>
        <v>Aberystwyth</v>
      </c>
      <c r="N262" s="47" t="str">
        <f>IF('Master List'!O262="", 'Master List'!N262, CONCATENATE('Master List'!N262, " / ", 'Master List'!O262))</f>
        <v>General Surgery / Colorectal Surgery</v>
      </c>
      <c r="O262" s="47" t="str">
        <f>'Master List'!P262</f>
        <v>Mr Simone Sebastiani</v>
      </c>
      <c r="P262" s="47" t="str">
        <f>'Master List'!S262</f>
        <v>Bronglais General Hospital</v>
      </c>
      <c r="Q262" s="47" t="str">
        <f>VLOOKUP(P262, 'CWM &amp; Location'!B:D, 3, FALSE)</f>
        <v>Aberystwyth</v>
      </c>
      <c r="R262" s="47" t="str">
        <f>IF('Master List'!U262="", 'Master List'!T262, CONCATENATE('Master List'!T262, " / ", 'Master List'!U262))</f>
        <v>Gastroenterology</v>
      </c>
      <c r="S262" s="47" t="str">
        <f>'Master List'!V262</f>
        <v>Dr Mark Narain</v>
      </c>
      <c r="T262" s="49" t="str">
        <f>IF('Master List'!Y262="", "", 'Master List'!Y262)</f>
        <v/>
      </c>
      <c r="U262" s="49" t="str">
        <f>IF(T262="", "", VLOOKUP(T262, 'CWM &amp; Location'!B:D, 3, FALSE))</f>
        <v/>
      </c>
      <c r="V262" s="49" t="str">
        <f>IF('Master List'!Z262="", "", 'Master List'!Z262)</f>
        <v/>
      </c>
      <c r="W262" s="49" t="str">
        <f>IF('Master List'!AA262="", "", 'Master List'!AA262)</f>
        <v/>
      </c>
    </row>
    <row r="263" spans="1:23" ht="29.25" customHeight="1" x14ac:dyDescent="0.25">
      <c r="A263" s="47" t="str">
        <f>'Master List'!A263</f>
        <v>FP</v>
      </c>
      <c r="B263" s="47" t="str">
        <f>'Master List'!B263</f>
        <v>F2/7A1E/088a</v>
      </c>
      <c r="C263" s="47" t="str">
        <f>'Master List'!C263</f>
        <v>WAL/F2/088a</v>
      </c>
      <c r="D263" s="48">
        <v>1</v>
      </c>
      <c r="E263" s="52" t="str">
        <f t="shared" si="4"/>
        <v>Renal Medicine, Trauma and Orthopaedic Surgery, Emergency Medicine</v>
      </c>
      <c r="F263" s="49" t="str">
        <f>'Master List'!F263</f>
        <v>Betsi Cadwaladr University Health Board</v>
      </c>
      <c r="G263" s="49" t="str">
        <f>'Master List'!D263</f>
        <v>Dr Ben Thomas</v>
      </c>
      <c r="H263" s="47" t="str">
        <f>'Master List'!G263</f>
        <v>Wrexham Maelor Hospital</v>
      </c>
      <c r="I263" s="47" t="str">
        <f>VLOOKUP(H263, 'CWM &amp; Location'!B:D, 3, FALSE)</f>
        <v>Wrexham</v>
      </c>
      <c r="J263" s="47" t="str">
        <f>IF('Master List'!I263="", 'Master List'!H263, CONCATENATE('Master List'!H263, " / ", 'Master List'!I263))</f>
        <v>Renal Medicine</v>
      </c>
      <c r="K263" s="47" t="str">
        <f>'Master List'!J263</f>
        <v>Dr Ben Thomas</v>
      </c>
      <c r="L263" s="47" t="str">
        <f>'Master List'!M263</f>
        <v>Wrexham Maelor Hospital</v>
      </c>
      <c r="M263" s="47" t="str">
        <f>VLOOKUP(L263, 'CWM &amp; Location'!B:D, 3, FALSE)</f>
        <v>Wrexham</v>
      </c>
      <c r="N263" s="47" t="str">
        <f>IF('Master List'!O263="", 'Master List'!N263, CONCATENATE('Master List'!N263, " / ", 'Master List'!O263))</f>
        <v>Trauma and Orthopaedic Surgery</v>
      </c>
      <c r="O263" s="47" t="str">
        <f>'Master List'!P263</f>
        <v>Mr Raminder Singh</v>
      </c>
      <c r="P263" s="47" t="str">
        <f>'Master List'!S263</f>
        <v>Wrexham Maelor Hospital</v>
      </c>
      <c r="Q263" s="47" t="str">
        <f>VLOOKUP(P263, 'CWM &amp; Location'!B:D, 3, FALSE)</f>
        <v>Wrexham</v>
      </c>
      <c r="R263" s="47" t="str">
        <f>IF('Master List'!U263="", 'Master List'!T263, CONCATENATE('Master List'!T263, " / ", 'Master List'!U263))</f>
        <v>Emergency Medicine</v>
      </c>
      <c r="S263" s="47" t="str">
        <f>'Master List'!V263</f>
        <v>Dr Chethan Padmanabhaiah</v>
      </c>
      <c r="T263" s="49" t="str">
        <f>IF('Master List'!Y263="", "", 'Master List'!Y263)</f>
        <v/>
      </c>
      <c r="U263" s="49" t="str">
        <f>IF(T263="", "", VLOOKUP(T263, 'CWM &amp; Location'!B:D, 3, FALSE))</f>
        <v/>
      </c>
      <c r="V263" s="49" t="str">
        <f>IF('Master List'!Z263="", "", 'Master List'!Z263)</f>
        <v/>
      </c>
      <c r="W263" s="49" t="str">
        <f>IF('Master List'!AA263="", "", 'Master List'!AA263)</f>
        <v/>
      </c>
    </row>
    <row r="264" spans="1:23" ht="29.25" customHeight="1" x14ac:dyDescent="0.25">
      <c r="A264" s="47" t="str">
        <f>'Master List'!A264</f>
        <v>FP</v>
      </c>
      <c r="B264" s="47" t="str">
        <f>'Master List'!B264</f>
        <v>F2/7A1E/088b</v>
      </c>
      <c r="C264" s="47" t="str">
        <f>'Master List'!C264</f>
        <v>WAL/F2/088b</v>
      </c>
      <c r="D264" s="48">
        <v>1</v>
      </c>
      <c r="E264" s="52" t="str">
        <f t="shared" si="4"/>
        <v>Emergency Medicine, Renal Medicine, Trauma and Orthopaedic Surgery</v>
      </c>
      <c r="F264" s="49" t="str">
        <f>'Master List'!F264</f>
        <v>Betsi Cadwaladr University Health Board</v>
      </c>
      <c r="G264" s="49" t="str">
        <f>'Master List'!D264</f>
        <v>Dr Chethan Padmanabhaiah</v>
      </c>
      <c r="H264" s="47" t="str">
        <f>'Master List'!G264</f>
        <v>Wrexham Maelor Hospital</v>
      </c>
      <c r="I264" s="47" t="str">
        <f>VLOOKUP(H264, 'CWM &amp; Location'!B:D, 3, FALSE)</f>
        <v>Wrexham</v>
      </c>
      <c r="J264" s="47" t="str">
        <f>IF('Master List'!I264="", 'Master List'!H264, CONCATENATE('Master List'!H264, " / ", 'Master List'!I264))</f>
        <v>Emergency Medicine</v>
      </c>
      <c r="K264" s="47" t="str">
        <f>'Master List'!J264</f>
        <v>Dr Chethan Padmanabhaiah</v>
      </c>
      <c r="L264" s="47" t="str">
        <f>'Master List'!M264</f>
        <v>Wrexham Maelor Hospital</v>
      </c>
      <c r="M264" s="47" t="str">
        <f>VLOOKUP(L264, 'CWM &amp; Location'!B:D, 3, FALSE)</f>
        <v>Wrexham</v>
      </c>
      <c r="N264" s="47" t="str">
        <f>IF('Master List'!O264="", 'Master List'!N264, CONCATENATE('Master List'!N264, " / ", 'Master List'!O264))</f>
        <v>Renal Medicine</v>
      </c>
      <c r="O264" s="47" t="str">
        <f>'Master List'!P264</f>
        <v>Dr Ben Thomas</v>
      </c>
      <c r="P264" s="47" t="str">
        <f>'Master List'!S264</f>
        <v>Wrexham Maelor Hospital</v>
      </c>
      <c r="Q264" s="47" t="str">
        <f>VLOOKUP(P264, 'CWM &amp; Location'!B:D, 3, FALSE)</f>
        <v>Wrexham</v>
      </c>
      <c r="R264" s="47" t="str">
        <f>IF('Master List'!U264="", 'Master List'!T264, CONCATENATE('Master List'!T264, " / ", 'Master List'!U264))</f>
        <v>Trauma and Orthopaedic Surgery</v>
      </c>
      <c r="S264" s="47" t="str">
        <f>'Master List'!V264</f>
        <v>Mr Raminder Singh</v>
      </c>
      <c r="T264" s="49" t="str">
        <f>IF('Master List'!Y264="", "", 'Master List'!Y264)</f>
        <v/>
      </c>
      <c r="U264" s="49" t="str">
        <f>IF(T264="", "", VLOOKUP(T264, 'CWM &amp; Location'!B:D, 3, FALSE))</f>
        <v/>
      </c>
      <c r="V264" s="49" t="str">
        <f>IF('Master List'!Z264="", "", 'Master List'!Z264)</f>
        <v/>
      </c>
      <c r="W264" s="49" t="str">
        <f>IF('Master List'!AA264="", "", 'Master List'!AA264)</f>
        <v/>
      </c>
    </row>
    <row r="265" spans="1:23" ht="29.25" customHeight="1" x14ac:dyDescent="0.25">
      <c r="A265" s="47" t="str">
        <f>'Master List'!A265</f>
        <v>FP</v>
      </c>
      <c r="B265" s="47" t="str">
        <f>'Master List'!B265</f>
        <v>F2/7A1E/088c</v>
      </c>
      <c r="C265" s="47" t="str">
        <f>'Master List'!C265</f>
        <v>WAL/F2/088c</v>
      </c>
      <c r="D265" s="48">
        <v>1</v>
      </c>
      <c r="E265" s="52" t="str">
        <f t="shared" si="4"/>
        <v>Trauma and Orthopaedic Surgery, Emergency Medicine, Renal Medicine</v>
      </c>
      <c r="F265" s="49" t="str">
        <f>'Master List'!F265</f>
        <v>Betsi Cadwaladr University Health Board</v>
      </c>
      <c r="G265" s="49" t="str">
        <f>'Master List'!D265</f>
        <v>Mr Raminder Singh</v>
      </c>
      <c r="H265" s="47" t="str">
        <f>'Master List'!G265</f>
        <v>Wrexham Maelor Hospital</v>
      </c>
      <c r="I265" s="47" t="str">
        <f>VLOOKUP(H265, 'CWM &amp; Location'!B:D, 3, FALSE)</f>
        <v>Wrexham</v>
      </c>
      <c r="J265" s="47" t="str">
        <f>IF('Master List'!I265="", 'Master List'!H265, CONCATENATE('Master List'!H265, " / ", 'Master List'!I265))</f>
        <v>Trauma and Orthopaedic Surgery</v>
      </c>
      <c r="K265" s="47" t="str">
        <f>'Master List'!J265</f>
        <v>Mr Raminder Singh</v>
      </c>
      <c r="L265" s="47" t="str">
        <f>'Master List'!M265</f>
        <v>Wrexham Maelor Hospital</v>
      </c>
      <c r="M265" s="47" t="str">
        <f>VLOOKUP(L265, 'CWM &amp; Location'!B:D, 3, FALSE)</f>
        <v>Wrexham</v>
      </c>
      <c r="N265" s="47" t="str">
        <f>IF('Master List'!O265="", 'Master List'!N265, CONCATENATE('Master List'!N265, " / ", 'Master List'!O265))</f>
        <v>Emergency Medicine</v>
      </c>
      <c r="O265" s="47" t="str">
        <f>'Master List'!P265</f>
        <v>Dr Chethan Padmanabhaiah</v>
      </c>
      <c r="P265" s="47" t="str">
        <f>'Master List'!S265</f>
        <v>Wrexham Maelor Hospital</v>
      </c>
      <c r="Q265" s="47" t="str">
        <f>VLOOKUP(P265, 'CWM &amp; Location'!B:D, 3, FALSE)</f>
        <v>Wrexham</v>
      </c>
      <c r="R265" s="47" t="str">
        <f>IF('Master List'!U265="", 'Master List'!T265, CONCATENATE('Master List'!T265, " / ", 'Master List'!U265))</f>
        <v>Renal Medicine</v>
      </c>
      <c r="S265" s="47" t="str">
        <f>'Master List'!V265</f>
        <v>Dr Ben Thomas</v>
      </c>
      <c r="T265" s="49" t="str">
        <f>IF('Master List'!Y265="", "", 'Master List'!Y265)</f>
        <v/>
      </c>
      <c r="U265" s="49" t="str">
        <f>IF(T265="", "", VLOOKUP(T265, 'CWM &amp; Location'!B:D, 3, FALSE))</f>
        <v/>
      </c>
      <c r="V265" s="49" t="str">
        <f>IF('Master List'!Z265="", "", 'Master List'!Z265)</f>
        <v/>
      </c>
      <c r="W265" s="49" t="str">
        <f>IF('Master List'!AA265="", "", 'Master List'!AA265)</f>
        <v/>
      </c>
    </row>
    <row r="266" spans="1:23" ht="29.25" customHeight="1" x14ac:dyDescent="0.25">
      <c r="A266" s="47" t="str">
        <f>'Master List'!A266</f>
        <v>FP</v>
      </c>
      <c r="B266" s="47" t="str">
        <f>'Master List'!B266</f>
        <v>F2/7A1E/089a</v>
      </c>
      <c r="C266" s="47" t="str">
        <f>'Master List'!C266</f>
        <v>WAL/F2/089a</v>
      </c>
      <c r="D266" s="48">
        <v>1</v>
      </c>
      <c r="E266" s="52" t="str">
        <f t="shared" si="4"/>
        <v>Paediatrics, Otolaryngology, Obstetrics and Gynaecology</v>
      </c>
      <c r="F266" s="49" t="str">
        <f>'Master List'!F266</f>
        <v>Betsi Cadwaladr University Health Board</v>
      </c>
      <c r="G266" s="49" t="str">
        <f>'Master List'!D266</f>
        <v>Dr Artur Abelian</v>
      </c>
      <c r="H266" s="47" t="str">
        <f>'Master List'!G266</f>
        <v>Wrexham Maelor Hospital</v>
      </c>
      <c r="I266" s="47" t="str">
        <f>VLOOKUP(H266, 'CWM &amp; Location'!B:D, 3, FALSE)</f>
        <v>Wrexham</v>
      </c>
      <c r="J266" s="47" t="str">
        <f>IF('Master List'!I266="", 'Master List'!H266, CONCATENATE('Master List'!H266, " / ", 'Master List'!I266))</f>
        <v>Paediatrics</v>
      </c>
      <c r="K266" s="47" t="str">
        <f>'Master List'!J266</f>
        <v>Dr Artur Abelian</v>
      </c>
      <c r="L266" s="47" t="str">
        <f>'Master List'!M266</f>
        <v>Wrexham Maelor Hospital</v>
      </c>
      <c r="M266" s="47" t="str">
        <f>VLOOKUP(L266, 'CWM &amp; Location'!B:D, 3, FALSE)</f>
        <v>Wrexham</v>
      </c>
      <c r="N266" s="47" t="str">
        <f>IF('Master List'!O266="", 'Master List'!N266, CONCATENATE('Master List'!N266, " / ", 'Master List'!O266))</f>
        <v>Otolaryngology</v>
      </c>
      <c r="O266" s="47" t="str">
        <f>'Master List'!P266</f>
        <v>Mr Arvind Arya</v>
      </c>
      <c r="P266" s="47" t="str">
        <f>'Master List'!S266</f>
        <v>Wrexham Maelor Hospital</v>
      </c>
      <c r="Q266" s="47" t="str">
        <f>VLOOKUP(P266, 'CWM &amp; Location'!B:D, 3, FALSE)</f>
        <v>Wrexham</v>
      </c>
      <c r="R266" s="47" t="str">
        <f>IF('Master List'!U266="", 'Master List'!T266, CONCATENATE('Master List'!T266, " / ", 'Master List'!U266))</f>
        <v>Obstetrics and Gynaecology</v>
      </c>
      <c r="S266" s="47" t="str">
        <f>'Master List'!V266</f>
        <v>Mr Sujeeva Fernando</v>
      </c>
      <c r="T266" s="49" t="str">
        <f>IF('Master List'!Y266="", "", 'Master List'!Y266)</f>
        <v/>
      </c>
      <c r="U266" s="49" t="str">
        <f>IF(T266="", "", VLOOKUP(T266, 'CWM &amp; Location'!B:D, 3, FALSE))</f>
        <v/>
      </c>
      <c r="V266" s="49" t="str">
        <f>IF('Master List'!Z266="", "", 'Master List'!Z266)</f>
        <v/>
      </c>
      <c r="W266" s="49" t="str">
        <f>IF('Master List'!AA266="", "", 'Master List'!AA266)</f>
        <v/>
      </c>
    </row>
    <row r="267" spans="1:23" ht="29.25" customHeight="1" x14ac:dyDescent="0.25">
      <c r="A267" s="47" t="str">
        <f>'Master List'!A267</f>
        <v>FP</v>
      </c>
      <c r="B267" s="47" t="str">
        <f>'Master List'!B267</f>
        <v>F2/7A1E/089b</v>
      </c>
      <c r="C267" s="47" t="str">
        <f>'Master List'!C267</f>
        <v>WAL/F2/089b</v>
      </c>
      <c r="D267" s="48">
        <v>1</v>
      </c>
      <c r="E267" s="52" t="str">
        <f t="shared" si="4"/>
        <v>Obstetrics and Gynaecology, Paediatrics, Otolaryngology</v>
      </c>
      <c r="F267" s="49" t="str">
        <f>'Master List'!F267</f>
        <v>Betsi Cadwaladr University Health Board</v>
      </c>
      <c r="G267" s="49" t="str">
        <f>'Master List'!D267</f>
        <v>Mr Sujeeva Fernando</v>
      </c>
      <c r="H267" s="47" t="str">
        <f>'Master List'!G267</f>
        <v>Wrexham Maelor Hospital</v>
      </c>
      <c r="I267" s="47" t="str">
        <f>VLOOKUP(H267, 'CWM &amp; Location'!B:D, 3, FALSE)</f>
        <v>Wrexham</v>
      </c>
      <c r="J267" s="47" t="str">
        <f>IF('Master List'!I267="", 'Master List'!H267, CONCATENATE('Master List'!H267, " / ", 'Master List'!I267))</f>
        <v>Obstetrics and Gynaecology</v>
      </c>
      <c r="K267" s="47" t="str">
        <f>'Master List'!J267</f>
        <v>Mr Sujeeva Fernando</v>
      </c>
      <c r="L267" s="47" t="str">
        <f>'Master List'!M267</f>
        <v>Wrexham Maelor Hospital</v>
      </c>
      <c r="M267" s="47" t="str">
        <f>VLOOKUP(L267, 'CWM &amp; Location'!B:D, 3, FALSE)</f>
        <v>Wrexham</v>
      </c>
      <c r="N267" s="47" t="str">
        <f>IF('Master List'!O267="", 'Master List'!N267, CONCATENATE('Master List'!N267, " / ", 'Master List'!O267))</f>
        <v>Paediatrics</v>
      </c>
      <c r="O267" s="47" t="str">
        <f>'Master List'!P267</f>
        <v>Dr Artur Abelian</v>
      </c>
      <c r="P267" s="47" t="str">
        <f>'Master List'!S267</f>
        <v>Wrexham Maelor Hospital</v>
      </c>
      <c r="Q267" s="47" t="str">
        <f>VLOOKUP(P267, 'CWM &amp; Location'!B:D, 3, FALSE)</f>
        <v>Wrexham</v>
      </c>
      <c r="R267" s="47" t="str">
        <f>IF('Master List'!U267="", 'Master List'!T267, CONCATENATE('Master List'!T267, " / ", 'Master List'!U267))</f>
        <v>Otolaryngology</v>
      </c>
      <c r="S267" s="47" t="str">
        <f>'Master List'!V267</f>
        <v>Mr Arvind Arya</v>
      </c>
      <c r="T267" s="49" t="str">
        <f>IF('Master List'!Y267="", "", 'Master List'!Y267)</f>
        <v/>
      </c>
      <c r="U267" s="49" t="str">
        <f>IF(T267="", "", VLOOKUP(T267, 'CWM &amp; Location'!B:D, 3, FALSE))</f>
        <v/>
      </c>
      <c r="V267" s="49" t="str">
        <f>IF('Master List'!Z267="", "", 'Master List'!Z267)</f>
        <v/>
      </c>
      <c r="W267" s="49" t="str">
        <f>IF('Master List'!AA267="", "", 'Master List'!AA267)</f>
        <v/>
      </c>
    </row>
    <row r="268" spans="1:23" ht="29.25" customHeight="1" x14ac:dyDescent="0.25">
      <c r="A268" s="47" t="str">
        <f>'Master List'!A268</f>
        <v>FP</v>
      </c>
      <c r="B268" s="47" t="str">
        <f>'Master List'!B268</f>
        <v>F2/7A1E/089c</v>
      </c>
      <c r="C268" s="47" t="str">
        <f>'Master List'!C268</f>
        <v>WAL/F2/089c</v>
      </c>
      <c r="D268" s="48">
        <v>1</v>
      </c>
      <c r="E268" s="52" t="str">
        <f t="shared" si="4"/>
        <v>Otolaryngology, Obstetrics and Gynaecology, Paediatrics</v>
      </c>
      <c r="F268" s="49" t="str">
        <f>'Master List'!F268</f>
        <v>Betsi Cadwaladr University Health Board</v>
      </c>
      <c r="G268" s="49" t="str">
        <f>'Master List'!D268</f>
        <v>Mr Arvind Arya</v>
      </c>
      <c r="H268" s="47" t="str">
        <f>'Master List'!G268</f>
        <v>Wrexham Maelor Hospital</v>
      </c>
      <c r="I268" s="47" t="str">
        <f>VLOOKUP(H268, 'CWM &amp; Location'!B:D, 3, FALSE)</f>
        <v>Wrexham</v>
      </c>
      <c r="J268" s="47" t="str">
        <f>IF('Master List'!I268="", 'Master List'!H268, CONCATENATE('Master List'!H268, " / ", 'Master List'!I268))</f>
        <v>Otolaryngology</v>
      </c>
      <c r="K268" s="47" t="str">
        <f>'Master List'!J268</f>
        <v>Mr Arvind Arya</v>
      </c>
      <c r="L268" s="47" t="str">
        <f>'Master List'!M268</f>
        <v>Wrexham Maelor Hospital</v>
      </c>
      <c r="M268" s="47" t="str">
        <f>VLOOKUP(L268, 'CWM &amp; Location'!B:D, 3, FALSE)</f>
        <v>Wrexham</v>
      </c>
      <c r="N268" s="47" t="str">
        <f>IF('Master List'!O268="", 'Master List'!N268, CONCATENATE('Master List'!N268, " / ", 'Master List'!O268))</f>
        <v>Obstetrics and Gynaecology</v>
      </c>
      <c r="O268" s="47" t="str">
        <f>'Master List'!P268</f>
        <v>Mr Sujeeva Fernando</v>
      </c>
      <c r="P268" s="47" t="str">
        <f>'Master List'!S268</f>
        <v>Wrexham Maelor Hospital</v>
      </c>
      <c r="Q268" s="47" t="str">
        <f>VLOOKUP(P268, 'CWM &amp; Location'!B:D, 3, FALSE)</f>
        <v>Wrexham</v>
      </c>
      <c r="R268" s="47" t="str">
        <f>IF('Master List'!U268="", 'Master List'!T268, CONCATENATE('Master List'!T268, " / ", 'Master List'!U268))</f>
        <v>Paediatrics</v>
      </c>
      <c r="S268" s="47" t="str">
        <f>'Master List'!V268</f>
        <v>Dr Artur Abelian</v>
      </c>
      <c r="T268" s="49" t="str">
        <f>IF('Master List'!Y268="", "", 'Master List'!Y268)</f>
        <v/>
      </c>
      <c r="U268" s="49" t="str">
        <f>IF(T268="", "", VLOOKUP(T268, 'CWM &amp; Location'!B:D, 3, FALSE))</f>
        <v/>
      </c>
      <c r="V268" s="49" t="str">
        <f>IF('Master List'!Z268="", "", 'Master List'!Z268)</f>
        <v/>
      </c>
      <c r="W268" s="49" t="str">
        <f>IF('Master List'!AA268="", "", 'Master List'!AA268)</f>
        <v/>
      </c>
    </row>
    <row r="269" spans="1:23" ht="29.25" customHeight="1" x14ac:dyDescent="0.25">
      <c r="A269" s="47" t="str">
        <f>'Master List'!A269</f>
        <v>FP</v>
      </c>
      <c r="B269" s="47" t="str">
        <f>'Master List'!B269</f>
        <v>F2/7A1E/090a</v>
      </c>
      <c r="C269" s="47" t="str">
        <f>'Master List'!C269</f>
        <v>WAL/F2/090a</v>
      </c>
      <c r="D269" s="48">
        <v>1</v>
      </c>
      <c r="E269" s="52" t="str">
        <f t="shared" si="4"/>
        <v>General Surgery / Upper Gastro-intestinal Surgery, Ophthalmology, General Psychiatry / Community Psychiatry</v>
      </c>
      <c r="F269" s="49" t="str">
        <f>'Master List'!F269</f>
        <v>Betsi Cadwaladr University Health Board</v>
      </c>
      <c r="G269" s="49" t="str">
        <f>'Master List'!D269</f>
        <v>Mr Andrew Baker</v>
      </c>
      <c r="H269" s="47" t="str">
        <f>'Master List'!G269</f>
        <v>Wrexham Maelor Hospital</v>
      </c>
      <c r="I269" s="47" t="str">
        <f>VLOOKUP(H269, 'CWM &amp; Location'!B:D, 3, FALSE)</f>
        <v>Wrexham</v>
      </c>
      <c r="J269" s="47" t="str">
        <f>IF('Master List'!I269="", 'Master List'!H269, CONCATENATE('Master List'!H269, " / ", 'Master List'!I269))</f>
        <v>General Surgery / Upper Gastro-intestinal Surgery</v>
      </c>
      <c r="K269" s="47" t="str">
        <f>'Master List'!J269</f>
        <v>Mr Andrew Baker</v>
      </c>
      <c r="L269" s="47" t="str">
        <f>'Master List'!M269</f>
        <v>Wrexham Maelor Hospital</v>
      </c>
      <c r="M269" s="47" t="str">
        <f>VLOOKUP(L269, 'CWM &amp; Location'!B:D, 3, FALSE)</f>
        <v>Wrexham</v>
      </c>
      <c r="N269" s="47" t="str">
        <f>IF('Master List'!O269="", 'Master List'!N269, CONCATENATE('Master List'!N269, " / ", 'Master List'!O269))</f>
        <v>Ophthalmology</v>
      </c>
      <c r="O269" s="47" t="str">
        <f>'Master List'!P269</f>
        <v>Mr Nikhil Kaushik</v>
      </c>
      <c r="P269" s="47" t="str">
        <f>'Master List'!S269</f>
        <v>Wrexham Maelor Hospital</v>
      </c>
      <c r="Q269" s="47" t="str">
        <f>VLOOKUP(P269, 'CWM &amp; Location'!B:D, 3, FALSE)</f>
        <v>Wrexham</v>
      </c>
      <c r="R269" s="47" t="str">
        <f>IF('Master List'!U269="", 'Master List'!T269, CONCATENATE('Master List'!T269, " / ", 'Master List'!U269))</f>
        <v>General Psychiatry / Community Psychiatry</v>
      </c>
      <c r="S269" s="47" t="str">
        <f>'Master List'!V269</f>
        <v>Dr Rajvinder Sambhi</v>
      </c>
      <c r="T269" s="49" t="str">
        <f>IF('Master List'!Y269="", "", 'Master List'!Y269)</f>
        <v/>
      </c>
      <c r="U269" s="49" t="str">
        <f>IF(T269="", "", VLOOKUP(T269, 'CWM &amp; Location'!B:D, 3, FALSE))</f>
        <v/>
      </c>
      <c r="V269" s="49" t="str">
        <f>IF('Master List'!Z269="", "", 'Master List'!Z269)</f>
        <v/>
      </c>
      <c r="W269" s="49" t="str">
        <f>IF('Master List'!AA269="", "", 'Master List'!AA269)</f>
        <v/>
      </c>
    </row>
    <row r="270" spans="1:23" ht="29.25" customHeight="1" x14ac:dyDescent="0.25">
      <c r="A270" s="47" t="str">
        <f>'Master List'!A270</f>
        <v>FP</v>
      </c>
      <c r="B270" s="47" t="str">
        <f>'Master List'!B270</f>
        <v>F2/7A1E/090b</v>
      </c>
      <c r="C270" s="47" t="str">
        <f>'Master List'!C270</f>
        <v>WAL/F2/090b</v>
      </c>
      <c r="D270" s="48">
        <v>1</v>
      </c>
      <c r="E270" s="52" t="str">
        <f t="shared" si="4"/>
        <v>General Psychiatry / Community Psychiatry, General Surgery / Upper Gastro-intestinal Surgery, Ophthalmology</v>
      </c>
      <c r="F270" s="49" t="str">
        <f>'Master List'!F270</f>
        <v>Betsi Cadwaladr University Health Board</v>
      </c>
      <c r="G270" s="49" t="str">
        <f>'Master List'!D270</f>
        <v>Dr Rajvinder Sambhi</v>
      </c>
      <c r="H270" s="47" t="str">
        <f>'Master List'!G270</f>
        <v>Wrexham Maelor Hospital</v>
      </c>
      <c r="I270" s="47" t="str">
        <f>VLOOKUP(H270, 'CWM &amp; Location'!B:D, 3, FALSE)</f>
        <v>Wrexham</v>
      </c>
      <c r="J270" s="47" t="str">
        <f>IF('Master List'!I270="", 'Master List'!H270, CONCATENATE('Master List'!H270, " / ", 'Master List'!I270))</f>
        <v>General Psychiatry / Community Psychiatry</v>
      </c>
      <c r="K270" s="47" t="str">
        <f>'Master List'!J270</f>
        <v>Dr Rajvinder Sambhi</v>
      </c>
      <c r="L270" s="47" t="str">
        <f>'Master List'!M270</f>
        <v>Wrexham Maelor Hospital</v>
      </c>
      <c r="M270" s="47" t="str">
        <f>VLOOKUP(L270, 'CWM &amp; Location'!B:D, 3, FALSE)</f>
        <v>Wrexham</v>
      </c>
      <c r="N270" s="47" t="str">
        <f>IF('Master List'!O270="", 'Master List'!N270, CONCATENATE('Master List'!N270, " / ", 'Master List'!O270))</f>
        <v>General Surgery / Upper Gastro-intestinal Surgery</v>
      </c>
      <c r="O270" s="47" t="str">
        <f>'Master List'!P270</f>
        <v>Mr Andrew Baker</v>
      </c>
      <c r="P270" s="47" t="str">
        <f>'Master List'!S270</f>
        <v>Wrexham Maelor Hospital</v>
      </c>
      <c r="Q270" s="47" t="str">
        <f>VLOOKUP(P270, 'CWM &amp; Location'!B:D, 3, FALSE)</f>
        <v>Wrexham</v>
      </c>
      <c r="R270" s="47" t="str">
        <f>IF('Master List'!U270="", 'Master List'!T270, CONCATENATE('Master List'!T270, " / ", 'Master List'!U270))</f>
        <v>Ophthalmology</v>
      </c>
      <c r="S270" s="47" t="str">
        <f>'Master List'!V270</f>
        <v>Mr Nikhil Kaushik</v>
      </c>
      <c r="T270" s="49" t="str">
        <f>IF('Master List'!Y270="", "", 'Master List'!Y270)</f>
        <v/>
      </c>
      <c r="U270" s="49" t="str">
        <f>IF(T270="", "", VLOOKUP(T270, 'CWM &amp; Location'!B:D, 3, FALSE))</f>
        <v/>
      </c>
      <c r="V270" s="49" t="str">
        <f>IF('Master List'!Z270="", "", 'Master List'!Z270)</f>
        <v/>
      </c>
      <c r="W270" s="49" t="str">
        <f>IF('Master List'!AA270="", "", 'Master List'!AA270)</f>
        <v/>
      </c>
    </row>
    <row r="271" spans="1:23" ht="29.25" customHeight="1" x14ac:dyDescent="0.25">
      <c r="A271" s="47" t="str">
        <f>'Master List'!A271</f>
        <v>FP</v>
      </c>
      <c r="B271" s="47" t="str">
        <f>'Master List'!B271</f>
        <v>F2/7A1E/090c</v>
      </c>
      <c r="C271" s="47" t="str">
        <f>'Master List'!C271</f>
        <v>WAL/F2/090c</v>
      </c>
      <c r="D271" s="48">
        <v>1</v>
      </c>
      <c r="E271" s="52" t="str">
        <f t="shared" si="4"/>
        <v>Ophthalmology, General Psychiatry / Community Psychiatry, General Surgery / Upper Gastro-intestinal Surgery</v>
      </c>
      <c r="F271" s="49" t="str">
        <f>'Master List'!F271</f>
        <v>Betsi Cadwaladr University Health Board</v>
      </c>
      <c r="G271" s="49" t="str">
        <f>'Master List'!D271</f>
        <v>Mr Nikhil Kaushik</v>
      </c>
      <c r="H271" s="47" t="str">
        <f>'Master List'!G271</f>
        <v>Wrexham Maelor Hospital</v>
      </c>
      <c r="I271" s="47" t="str">
        <f>VLOOKUP(H271, 'CWM &amp; Location'!B:D, 3, FALSE)</f>
        <v>Wrexham</v>
      </c>
      <c r="J271" s="47" t="str">
        <f>IF('Master List'!I271="", 'Master List'!H271, CONCATENATE('Master List'!H271, " / ", 'Master List'!I271))</f>
        <v>Ophthalmology</v>
      </c>
      <c r="K271" s="47" t="str">
        <f>'Master List'!J271</f>
        <v>Mr Nikhil Kaushik</v>
      </c>
      <c r="L271" s="47" t="str">
        <f>'Master List'!M271</f>
        <v>Wrexham Maelor Hospital</v>
      </c>
      <c r="M271" s="47" t="str">
        <f>VLOOKUP(L271, 'CWM &amp; Location'!B:D, 3, FALSE)</f>
        <v>Wrexham</v>
      </c>
      <c r="N271" s="47" t="str">
        <f>IF('Master List'!O271="", 'Master List'!N271, CONCATENATE('Master List'!N271, " / ", 'Master List'!O271))</f>
        <v>General Psychiatry / Community Psychiatry</v>
      </c>
      <c r="O271" s="47" t="str">
        <f>'Master List'!P271</f>
        <v>Dr Rajvinder Sambhi</v>
      </c>
      <c r="P271" s="47" t="str">
        <f>'Master List'!S271</f>
        <v>Wrexham Maelor Hospital</v>
      </c>
      <c r="Q271" s="47" t="str">
        <f>VLOOKUP(P271, 'CWM &amp; Location'!B:D, 3, FALSE)</f>
        <v>Wrexham</v>
      </c>
      <c r="R271" s="47" t="str">
        <f>IF('Master List'!U271="", 'Master List'!T271, CONCATENATE('Master List'!T271, " / ", 'Master List'!U271))</f>
        <v>General Surgery / Upper Gastro-intestinal Surgery</v>
      </c>
      <c r="S271" s="47" t="str">
        <f>'Master List'!V271</f>
        <v>Mr Andrew Baker</v>
      </c>
      <c r="T271" s="49" t="str">
        <f>IF('Master List'!Y271="", "", 'Master List'!Y271)</f>
        <v/>
      </c>
      <c r="U271" s="49" t="str">
        <f>IF(T271="", "", VLOOKUP(T271, 'CWM &amp; Location'!B:D, 3, FALSE))</f>
        <v/>
      </c>
      <c r="V271" s="49" t="str">
        <f>IF('Master List'!Z271="", "", 'Master List'!Z271)</f>
        <v/>
      </c>
      <c r="W271" s="49" t="str">
        <f>IF('Master List'!AA271="", "", 'Master List'!AA271)</f>
        <v/>
      </c>
    </row>
    <row r="272" spans="1:23" ht="29.25" customHeight="1" x14ac:dyDescent="0.25">
      <c r="A272" s="47" t="str">
        <f>'Master List'!A272</f>
        <v>FP</v>
      </c>
      <c r="B272" s="47" t="str">
        <f>'Master List'!B272</f>
        <v>F2/7A1E/091a</v>
      </c>
      <c r="C272" s="47" t="str">
        <f>'Master List'!C272</f>
        <v>WAL/F2/091a</v>
      </c>
      <c r="D272" s="48">
        <v>1</v>
      </c>
      <c r="E272" s="52" t="str">
        <f t="shared" si="4"/>
        <v>Respiratory Medicine, Geriatric Medicine, Emergency Medicine</v>
      </c>
      <c r="F272" s="49" t="str">
        <f>'Master List'!F272</f>
        <v>Betsi Cadwaladr University Health Board</v>
      </c>
      <c r="G272" s="49" t="str">
        <f>'Master List'!D272</f>
        <v xml:space="preserve">Dr Stephen Kelly </v>
      </c>
      <c r="H272" s="47" t="str">
        <f>'Master List'!G272</f>
        <v>Wrexham Maelor Hospital</v>
      </c>
      <c r="I272" s="47" t="str">
        <f>VLOOKUP(H272, 'CWM &amp; Location'!B:D, 3, FALSE)</f>
        <v>Wrexham</v>
      </c>
      <c r="J272" s="47" t="str">
        <f>IF('Master List'!I272="", 'Master List'!H272, CONCATENATE('Master List'!H272, " / ", 'Master List'!I272))</f>
        <v>Respiratory Medicine</v>
      </c>
      <c r="K272" s="47" t="str">
        <f>'Master List'!J272</f>
        <v xml:space="preserve">Dr Stephen Kelly </v>
      </c>
      <c r="L272" s="47" t="str">
        <f>'Master List'!M272</f>
        <v>Wrexham Maelor Hospital</v>
      </c>
      <c r="M272" s="47" t="str">
        <f>VLOOKUP(L272, 'CWM &amp; Location'!B:D, 3, FALSE)</f>
        <v>Wrexham</v>
      </c>
      <c r="N272" s="47" t="str">
        <f>IF('Master List'!O272="", 'Master List'!N272, CONCATENATE('Master List'!N272, " / ", 'Master List'!O272))</f>
        <v>Geriatric Medicine</v>
      </c>
      <c r="O272" s="47" t="str">
        <f>'Master List'!P272</f>
        <v>Dr Joel Cameron Abbott</v>
      </c>
      <c r="P272" s="47" t="str">
        <f>'Master List'!S272</f>
        <v>Wrexham Maelor Hospital</v>
      </c>
      <c r="Q272" s="47" t="str">
        <f>VLOOKUP(P272, 'CWM &amp; Location'!B:D, 3, FALSE)</f>
        <v>Wrexham</v>
      </c>
      <c r="R272" s="47" t="str">
        <f>IF('Master List'!U272="", 'Master List'!T272, CONCATENATE('Master List'!T272, " / ", 'Master List'!U272))</f>
        <v>Emergency Medicine</v>
      </c>
      <c r="S272" s="47" t="str">
        <f>'Master List'!V272</f>
        <v>Dr Chethan Padmanabhaiah</v>
      </c>
      <c r="T272" s="49" t="str">
        <f>IF('Master List'!Y272="", "", 'Master List'!Y272)</f>
        <v/>
      </c>
      <c r="U272" s="49" t="str">
        <f>IF(T272="", "", VLOOKUP(T272, 'CWM &amp; Location'!B:D, 3, FALSE))</f>
        <v/>
      </c>
      <c r="V272" s="49" t="str">
        <f>IF('Master List'!Z272="", "", 'Master List'!Z272)</f>
        <v/>
      </c>
      <c r="W272" s="49" t="str">
        <f>IF('Master List'!AA272="", "", 'Master List'!AA272)</f>
        <v/>
      </c>
    </row>
    <row r="273" spans="1:23" ht="29.25" customHeight="1" x14ac:dyDescent="0.25">
      <c r="A273" s="47" t="str">
        <f>'Master List'!A273</f>
        <v>FP</v>
      </c>
      <c r="B273" s="47" t="str">
        <f>'Master List'!B273</f>
        <v>F2/7A1E/091b</v>
      </c>
      <c r="C273" s="47" t="str">
        <f>'Master List'!C273</f>
        <v>WAL/F2/091b</v>
      </c>
      <c r="D273" s="48">
        <v>1</v>
      </c>
      <c r="E273" s="52" t="str">
        <f t="shared" si="4"/>
        <v>Emergency Medicine, Respiratory Medicine, Geriatric Medicine</v>
      </c>
      <c r="F273" s="49" t="str">
        <f>'Master List'!F273</f>
        <v>Betsi Cadwaladr University Health Board</v>
      </c>
      <c r="G273" s="49" t="str">
        <f>'Master List'!D273</f>
        <v>Dr Chethan Padmanabhaiah</v>
      </c>
      <c r="H273" s="47" t="str">
        <f>'Master List'!G273</f>
        <v>Wrexham Maelor Hospital</v>
      </c>
      <c r="I273" s="47" t="str">
        <f>VLOOKUP(H273, 'CWM &amp; Location'!B:D, 3, FALSE)</f>
        <v>Wrexham</v>
      </c>
      <c r="J273" s="47" t="str">
        <f>IF('Master List'!I273="", 'Master List'!H273, CONCATENATE('Master List'!H273, " / ", 'Master List'!I273))</f>
        <v>Emergency Medicine</v>
      </c>
      <c r="K273" s="47" t="str">
        <f>'Master List'!J273</f>
        <v>Dr Chethan Padmanabhaiah</v>
      </c>
      <c r="L273" s="47" t="str">
        <f>'Master List'!M273</f>
        <v>Wrexham Maelor Hospital</v>
      </c>
      <c r="M273" s="47" t="str">
        <f>VLOOKUP(L273, 'CWM &amp; Location'!B:D, 3, FALSE)</f>
        <v>Wrexham</v>
      </c>
      <c r="N273" s="47" t="str">
        <f>IF('Master List'!O273="", 'Master List'!N273, CONCATENATE('Master List'!N273, " / ", 'Master List'!O273))</f>
        <v>Respiratory Medicine</v>
      </c>
      <c r="O273" s="47" t="str">
        <f>'Master List'!P273</f>
        <v xml:space="preserve">Dr Stephen Kelly </v>
      </c>
      <c r="P273" s="47" t="str">
        <f>'Master List'!S273</f>
        <v>Wrexham Maelor Hospital</v>
      </c>
      <c r="Q273" s="47" t="str">
        <f>VLOOKUP(P273, 'CWM &amp; Location'!B:D, 3, FALSE)</f>
        <v>Wrexham</v>
      </c>
      <c r="R273" s="47" t="str">
        <f>IF('Master List'!U273="", 'Master List'!T273, CONCATENATE('Master List'!T273, " / ", 'Master List'!U273))</f>
        <v>Geriatric Medicine</v>
      </c>
      <c r="S273" s="47" t="str">
        <f>'Master List'!V273</f>
        <v>Dr Joel Cameron Abbott</v>
      </c>
      <c r="T273" s="49" t="str">
        <f>IF('Master List'!Y273="", "", 'Master List'!Y273)</f>
        <v/>
      </c>
      <c r="U273" s="49" t="str">
        <f>IF(T273="", "", VLOOKUP(T273, 'CWM &amp; Location'!B:D, 3, FALSE))</f>
        <v/>
      </c>
      <c r="V273" s="49" t="str">
        <f>IF('Master List'!Z273="", "", 'Master List'!Z273)</f>
        <v/>
      </c>
      <c r="W273" s="49" t="str">
        <f>IF('Master List'!AA273="", "", 'Master List'!AA273)</f>
        <v/>
      </c>
    </row>
    <row r="274" spans="1:23" ht="29.25" customHeight="1" x14ac:dyDescent="0.25">
      <c r="A274" s="47" t="str">
        <f>'Master List'!A274</f>
        <v>FP</v>
      </c>
      <c r="B274" s="47" t="str">
        <f>'Master List'!B274</f>
        <v>F2/7A1E/091c</v>
      </c>
      <c r="C274" s="47" t="str">
        <f>'Master List'!C274</f>
        <v>WAL/F2/091c</v>
      </c>
      <c r="D274" s="48">
        <v>1</v>
      </c>
      <c r="E274" s="52" t="str">
        <f t="shared" si="4"/>
        <v>Geriatric Medicine, Emergency Medicine, Respiratory Medicine</v>
      </c>
      <c r="F274" s="49" t="str">
        <f>'Master List'!F274</f>
        <v>Betsi Cadwaladr University Health Board</v>
      </c>
      <c r="G274" s="49" t="str">
        <f>'Master List'!D274</f>
        <v>Dr Joel Cameron Abbott</v>
      </c>
      <c r="H274" s="47" t="str">
        <f>'Master List'!G274</f>
        <v>Wrexham Maelor Hospital</v>
      </c>
      <c r="I274" s="47" t="str">
        <f>VLOOKUP(H274, 'CWM &amp; Location'!B:D, 3, FALSE)</f>
        <v>Wrexham</v>
      </c>
      <c r="J274" s="47" t="str">
        <f>IF('Master List'!I274="", 'Master List'!H274, CONCATENATE('Master List'!H274, " / ", 'Master List'!I274))</f>
        <v>Geriatric Medicine</v>
      </c>
      <c r="K274" s="47" t="str">
        <f>'Master List'!J274</f>
        <v>Dr Joel Cameron Abbott</v>
      </c>
      <c r="L274" s="47" t="str">
        <f>'Master List'!M274</f>
        <v>Wrexham Maelor Hospital</v>
      </c>
      <c r="M274" s="47" t="str">
        <f>VLOOKUP(L274, 'CWM &amp; Location'!B:D, 3, FALSE)</f>
        <v>Wrexham</v>
      </c>
      <c r="N274" s="47" t="str">
        <f>IF('Master List'!O274="", 'Master List'!N274, CONCATENATE('Master List'!N274, " / ", 'Master List'!O274))</f>
        <v>Emergency Medicine</v>
      </c>
      <c r="O274" s="47" t="str">
        <f>'Master List'!P274</f>
        <v>Dr Chethan Padmanabhaiah</v>
      </c>
      <c r="P274" s="47" t="str">
        <f>'Master List'!S274</f>
        <v>Wrexham Maelor Hospital</v>
      </c>
      <c r="Q274" s="47" t="str">
        <f>VLOOKUP(P274, 'CWM &amp; Location'!B:D, 3, FALSE)</f>
        <v>Wrexham</v>
      </c>
      <c r="R274" s="47" t="str">
        <f>IF('Master List'!U274="", 'Master List'!T274, CONCATENATE('Master List'!T274, " / ", 'Master List'!U274))</f>
        <v>Respiratory Medicine</v>
      </c>
      <c r="S274" s="47" t="str">
        <f>'Master List'!V274</f>
        <v xml:space="preserve">Dr Stephen Kelly </v>
      </c>
      <c r="T274" s="49" t="str">
        <f>IF('Master List'!Y274="", "", 'Master List'!Y274)</f>
        <v/>
      </c>
      <c r="U274" s="49" t="str">
        <f>IF(T274="", "", VLOOKUP(T274, 'CWM &amp; Location'!B:D, 3, FALSE))</f>
        <v/>
      </c>
      <c r="V274" s="49" t="str">
        <f>IF('Master List'!Z274="", "", 'Master List'!Z274)</f>
        <v/>
      </c>
      <c r="W274" s="49" t="str">
        <f>IF('Master List'!AA274="", "", 'Master List'!AA274)</f>
        <v/>
      </c>
    </row>
    <row r="275" spans="1:23" ht="29.25" customHeight="1" x14ac:dyDescent="0.25">
      <c r="A275" s="47" t="str">
        <f>'Master List'!A275</f>
        <v>FP</v>
      </c>
      <c r="B275" s="47" t="str">
        <f>'Master List'!B275</f>
        <v>F2/7A1E/092a</v>
      </c>
      <c r="C275" s="47" t="str">
        <f>'Master List'!C275</f>
        <v>WAL/F2/092a</v>
      </c>
      <c r="D275" s="48">
        <v>1</v>
      </c>
      <c r="E275" s="52" t="str">
        <f t="shared" si="4"/>
        <v>Paediatrics, General Psychiatry / Community Psychiatry, General Practice</v>
      </c>
      <c r="F275" s="49" t="str">
        <f>'Master List'!F275</f>
        <v>Betsi Cadwaladr University Health Board</v>
      </c>
      <c r="G275" s="49" t="str">
        <f>'Master List'!D275</f>
        <v>Dr Artur Abelian</v>
      </c>
      <c r="H275" s="47" t="str">
        <f>'Master List'!G275</f>
        <v>Wrexham Maelor Hospital</v>
      </c>
      <c r="I275" s="47" t="str">
        <f>VLOOKUP(H275, 'CWM &amp; Location'!B:D, 3, FALSE)</f>
        <v>Wrexham</v>
      </c>
      <c r="J275" s="47" t="str">
        <f>IF('Master List'!I275="", 'Master List'!H275, CONCATENATE('Master List'!H275, " / ", 'Master List'!I275))</f>
        <v>Paediatrics</v>
      </c>
      <c r="K275" s="47" t="str">
        <f>'Master List'!J275</f>
        <v>Dr Artur Abelian</v>
      </c>
      <c r="L275" s="47" t="str">
        <f>'Master List'!M275</f>
        <v>Wrexham Maelor Hospital</v>
      </c>
      <c r="M275" s="47" t="str">
        <f>VLOOKUP(L275, 'CWM &amp; Location'!B:D, 3, FALSE)</f>
        <v>Wrexham</v>
      </c>
      <c r="N275" s="47" t="str">
        <f>IF('Master List'!O275="", 'Master List'!N275, CONCATENATE('Master List'!N275, " / ", 'Master List'!O275))</f>
        <v>General Psychiatry / Community Psychiatry</v>
      </c>
      <c r="O275" s="47" t="str">
        <f>'Master List'!P275</f>
        <v>Dr Lucie Klenka</v>
      </c>
      <c r="P275" s="47" t="str">
        <f>'Master List'!S275</f>
        <v>Bradley's Practice</v>
      </c>
      <c r="Q275" s="47" t="str">
        <f>VLOOKUP(P275, 'CWM &amp; Location'!B:D, 3, FALSE)</f>
        <v>Buckley</v>
      </c>
      <c r="R275" s="47" t="str">
        <f>IF('Master List'!U275="", 'Master List'!T275, CONCATENATE('Master List'!T275, " / ", 'Master List'!U275))</f>
        <v>General Practice</v>
      </c>
      <c r="S275" s="47" t="str">
        <f>'Master List'!V275</f>
        <v>Dr Jim McGuigan</v>
      </c>
      <c r="T275" s="49" t="str">
        <f>IF('Master List'!Y275="", "", 'Master List'!Y275)</f>
        <v/>
      </c>
      <c r="U275" s="49" t="str">
        <f>IF(T275="", "", VLOOKUP(T275, 'CWM &amp; Location'!B:D, 3, FALSE))</f>
        <v/>
      </c>
      <c r="V275" s="49" t="str">
        <f>IF('Master List'!Z275="", "", 'Master List'!Z275)</f>
        <v/>
      </c>
      <c r="W275" s="49" t="str">
        <f>IF('Master List'!AA275="", "", 'Master List'!AA275)</f>
        <v/>
      </c>
    </row>
    <row r="276" spans="1:23" ht="29.25" customHeight="1" x14ac:dyDescent="0.25">
      <c r="A276" s="47" t="str">
        <f>'Master List'!A276</f>
        <v>FP</v>
      </c>
      <c r="B276" s="47" t="str">
        <f>'Master List'!B276</f>
        <v>F2/7A1E/092b</v>
      </c>
      <c r="C276" s="47" t="str">
        <f>'Master List'!C276</f>
        <v>WAL/F2/092b</v>
      </c>
      <c r="D276" s="48">
        <v>1</v>
      </c>
      <c r="E276" s="52" t="str">
        <f t="shared" si="4"/>
        <v>General Practice, Paediatrics, General Psychiatry / Community Psychiatry</v>
      </c>
      <c r="F276" s="49" t="str">
        <f>'Master List'!F276</f>
        <v>Betsi Cadwaladr University Health Board</v>
      </c>
      <c r="G276" s="49" t="str">
        <f>'Master List'!D276</f>
        <v>Dr Jim McGuigan</v>
      </c>
      <c r="H276" s="47" t="str">
        <f>'Master List'!G276</f>
        <v>Bradley's Practice</v>
      </c>
      <c r="I276" s="47" t="str">
        <f>VLOOKUP(H276, 'CWM &amp; Location'!B:D, 3, FALSE)</f>
        <v>Buckley</v>
      </c>
      <c r="J276" s="47" t="str">
        <f>IF('Master List'!I276="", 'Master List'!H276, CONCATENATE('Master List'!H276, " / ", 'Master List'!I276))</f>
        <v>General Practice</v>
      </c>
      <c r="K276" s="47" t="str">
        <f>'Master List'!J276</f>
        <v>Dr Jim McGuigan</v>
      </c>
      <c r="L276" s="47" t="str">
        <f>'Master List'!M276</f>
        <v>Wrexham Maelor Hospital</v>
      </c>
      <c r="M276" s="47" t="str">
        <f>VLOOKUP(L276, 'CWM &amp; Location'!B:D, 3, FALSE)</f>
        <v>Wrexham</v>
      </c>
      <c r="N276" s="47" t="str">
        <f>IF('Master List'!O276="", 'Master List'!N276, CONCATENATE('Master List'!N276, " / ", 'Master List'!O276))</f>
        <v>Paediatrics</v>
      </c>
      <c r="O276" s="47" t="str">
        <f>'Master List'!P276</f>
        <v>Dr Artur Abelian</v>
      </c>
      <c r="P276" s="47" t="str">
        <f>'Master List'!S276</f>
        <v>Wrexham Maelor Hospital</v>
      </c>
      <c r="Q276" s="47" t="str">
        <f>VLOOKUP(P276, 'CWM &amp; Location'!B:D, 3, FALSE)</f>
        <v>Wrexham</v>
      </c>
      <c r="R276" s="47" t="str">
        <f>IF('Master List'!U276="", 'Master List'!T276, CONCATENATE('Master List'!T276, " / ", 'Master List'!U276))</f>
        <v>General Psychiatry / Community Psychiatry</v>
      </c>
      <c r="S276" s="47" t="str">
        <f>'Master List'!V276</f>
        <v>Dr Lucie Klenka</v>
      </c>
      <c r="T276" s="49" t="str">
        <f>IF('Master List'!Y276="", "", 'Master List'!Y276)</f>
        <v/>
      </c>
      <c r="U276" s="49" t="str">
        <f>IF(T276="", "", VLOOKUP(T276, 'CWM &amp; Location'!B:D, 3, FALSE))</f>
        <v/>
      </c>
      <c r="V276" s="49" t="str">
        <f>IF('Master List'!Z276="", "", 'Master List'!Z276)</f>
        <v/>
      </c>
      <c r="W276" s="49" t="str">
        <f>IF('Master List'!AA276="", "", 'Master List'!AA276)</f>
        <v/>
      </c>
    </row>
    <row r="277" spans="1:23" ht="29.25" customHeight="1" x14ac:dyDescent="0.25">
      <c r="A277" s="47" t="str">
        <f>'Master List'!A277</f>
        <v>FP</v>
      </c>
      <c r="B277" s="47" t="str">
        <f>'Master List'!B277</f>
        <v>F2/7A1E/092c</v>
      </c>
      <c r="C277" s="47" t="str">
        <f>'Master List'!C277</f>
        <v>WAL/F2/092c</v>
      </c>
      <c r="D277" s="48">
        <v>1</v>
      </c>
      <c r="E277" s="52" t="str">
        <f t="shared" si="4"/>
        <v>General Psychiatry / Community Psychiatry, General Practice, Paediatrics</v>
      </c>
      <c r="F277" s="49" t="str">
        <f>'Master List'!F277</f>
        <v>Betsi Cadwaladr University Health Board</v>
      </c>
      <c r="G277" s="49" t="str">
        <f>'Master List'!D277</f>
        <v>Dr Lucie Klenka</v>
      </c>
      <c r="H277" s="47" t="str">
        <f>'Master List'!G277</f>
        <v>Wrexham Maelor Hospital</v>
      </c>
      <c r="I277" s="47" t="str">
        <f>VLOOKUP(H277, 'CWM &amp; Location'!B:D, 3, FALSE)</f>
        <v>Wrexham</v>
      </c>
      <c r="J277" s="47" t="str">
        <f>IF('Master List'!I277="", 'Master List'!H277, CONCATENATE('Master List'!H277, " / ", 'Master List'!I277))</f>
        <v>General Psychiatry / Community Psychiatry</v>
      </c>
      <c r="K277" s="47" t="str">
        <f>'Master List'!J277</f>
        <v>Dr Lucie Klenka</v>
      </c>
      <c r="L277" s="47" t="str">
        <f>'Master List'!M277</f>
        <v>Bradley's Practice</v>
      </c>
      <c r="M277" s="47" t="str">
        <f>VLOOKUP(L277, 'CWM &amp; Location'!B:D, 3, FALSE)</f>
        <v>Buckley</v>
      </c>
      <c r="N277" s="47" t="str">
        <f>IF('Master List'!O277="", 'Master List'!N277, CONCATENATE('Master List'!N277, " / ", 'Master List'!O277))</f>
        <v>General Practice</v>
      </c>
      <c r="O277" s="47" t="str">
        <f>'Master List'!P277</f>
        <v>Dr Jim McGuigan</v>
      </c>
      <c r="P277" s="47" t="str">
        <f>'Master List'!S277</f>
        <v>Wrexham Maelor Hospital</v>
      </c>
      <c r="Q277" s="47" t="str">
        <f>VLOOKUP(P277, 'CWM &amp; Location'!B:D, 3, FALSE)</f>
        <v>Wrexham</v>
      </c>
      <c r="R277" s="47" t="str">
        <f>IF('Master List'!U277="", 'Master List'!T277, CONCATENATE('Master List'!T277, " / ", 'Master List'!U277))</f>
        <v>Paediatrics</v>
      </c>
      <c r="S277" s="47" t="str">
        <f>'Master List'!V277</f>
        <v>Dr Artur Abelian</v>
      </c>
      <c r="T277" s="49" t="str">
        <f>IF('Master List'!Y277="", "", 'Master List'!Y277)</f>
        <v/>
      </c>
      <c r="U277" s="49" t="str">
        <f>IF(T277="", "", VLOOKUP(T277, 'CWM &amp; Location'!B:D, 3, FALSE))</f>
        <v/>
      </c>
      <c r="V277" s="49" t="str">
        <f>IF('Master List'!Z277="", "", 'Master List'!Z277)</f>
        <v/>
      </c>
      <c r="W277" s="49" t="str">
        <f>IF('Master List'!AA277="", "", 'Master List'!AA277)</f>
        <v/>
      </c>
    </row>
    <row r="278" spans="1:23" ht="29.25" customHeight="1" x14ac:dyDescent="0.25">
      <c r="A278" s="47" t="str">
        <f>'Master List'!A278</f>
        <v>FP</v>
      </c>
      <c r="B278" s="47" t="str">
        <f>'Master List'!B278</f>
        <v>F2/7A1E/093a</v>
      </c>
      <c r="C278" s="47" t="str">
        <f>'Master List'!C278</f>
        <v>WAL/F2/093a</v>
      </c>
      <c r="D278" s="48">
        <v>1</v>
      </c>
      <c r="E278" s="52" t="str">
        <f t="shared" si="4"/>
        <v>Geriatric Medicine, Trauma and Orthopaedic Surgery, Urology</v>
      </c>
      <c r="F278" s="49" t="str">
        <f>'Master List'!F278</f>
        <v>Betsi Cadwaladr University Health Board</v>
      </c>
      <c r="G278" s="49" t="str">
        <f>'Master List'!D278</f>
        <v>Dr Sam Abraham</v>
      </c>
      <c r="H278" s="47" t="str">
        <f>'Master List'!G278</f>
        <v>Wrexham Maelor Hospital</v>
      </c>
      <c r="I278" s="47" t="str">
        <f>VLOOKUP(H278, 'CWM &amp; Location'!B:D, 3, FALSE)</f>
        <v>Wrexham</v>
      </c>
      <c r="J278" s="47" t="str">
        <f>IF('Master List'!I278="", 'Master List'!H278, CONCATENATE('Master List'!H278, " / ", 'Master List'!I278))</f>
        <v>Geriatric Medicine</v>
      </c>
      <c r="K278" s="47" t="str">
        <f>'Master List'!J278</f>
        <v>Dr Sam Abraham</v>
      </c>
      <c r="L278" s="47" t="str">
        <f>'Master List'!M278</f>
        <v>Wrexham Maelor Hospital</v>
      </c>
      <c r="M278" s="47" t="str">
        <f>VLOOKUP(L278, 'CWM &amp; Location'!B:D, 3, FALSE)</f>
        <v>Wrexham</v>
      </c>
      <c r="N278" s="47" t="str">
        <f>IF('Master List'!O278="", 'Master List'!N278, CONCATENATE('Master List'!N278, " / ", 'Master List'!O278))</f>
        <v>Trauma and Orthopaedic Surgery</v>
      </c>
      <c r="O278" s="47" t="str">
        <f>'Master List'!P278</f>
        <v>Mr Andrew McMurtrie</v>
      </c>
      <c r="P278" s="47" t="str">
        <f>'Master List'!S278</f>
        <v>Wrexham Maelor Hospital</v>
      </c>
      <c r="Q278" s="47" t="str">
        <f>VLOOKUP(P278, 'CWM &amp; Location'!B:D, 3, FALSE)</f>
        <v>Wrexham</v>
      </c>
      <c r="R278" s="47" t="str">
        <f>IF('Master List'!U278="", 'Master List'!T278, CONCATENATE('Master List'!T278, " / ", 'Master List'!U278))</f>
        <v>Urology</v>
      </c>
      <c r="S278" s="47" t="str">
        <f>'Master List'!V278</f>
        <v>Mr Christian Seipp</v>
      </c>
      <c r="T278" s="49" t="str">
        <f>IF('Master List'!Y278="", "", 'Master List'!Y278)</f>
        <v/>
      </c>
      <c r="U278" s="49" t="str">
        <f>IF(T278="", "", VLOOKUP(T278, 'CWM &amp; Location'!B:D, 3, FALSE))</f>
        <v/>
      </c>
      <c r="V278" s="49" t="str">
        <f>IF('Master List'!Z278="", "", 'Master List'!Z278)</f>
        <v/>
      </c>
      <c r="W278" s="49" t="str">
        <f>IF('Master List'!AA278="", "", 'Master List'!AA278)</f>
        <v/>
      </c>
    </row>
    <row r="279" spans="1:23" ht="29.25" customHeight="1" x14ac:dyDescent="0.25">
      <c r="A279" s="47" t="str">
        <f>'Master List'!A279</f>
        <v>FP</v>
      </c>
      <c r="B279" s="47" t="str">
        <f>'Master List'!B279</f>
        <v>F2/7A1E/093b</v>
      </c>
      <c r="C279" s="47" t="str">
        <f>'Master List'!C279</f>
        <v>WAL/F2/093b</v>
      </c>
      <c r="D279" s="48">
        <v>1</v>
      </c>
      <c r="E279" s="52" t="str">
        <f t="shared" si="4"/>
        <v>Urology, Geriatric Medicine, Trauma and Orthopaedic Surgery</v>
      </c>
      <c r="F279" s="49" t="str">
        <f>'Master List'!F279</f>
        <v>Betsi Cadwaladr University Health Board</v>
      </c>
      <c r="G279" s="49" t="str">
        <f>'Master List'!D279</f>
        <v>Mr Christian Seipp</v>
      </c>
      <c r="H279" s="47" t="str">
        <f>'Master List'!G279</f>
        <v>Wrexham Maelor Hospital</v>
      </c>
      <c r="I279" s="47" t="str">
        <f>VLOOKUP(H279, 'CWM &amp; Location'!B:D, 3, FALSE)</f>
        <v>Wrexham</v>
      </c>
      <c r="J279" s="47" t="str">
        <f>IF('Master List'!I279="", 'Master List'!H279, CONCATENATE('Master List'!H279, " / ", 'Master List'!I279))</f>
        <v>Urology</v>
      </c>
      <c r="K279" s="47" t="str">
        <f>'Master List'!J279</f>
        <v>Mr Christian Seipp</v>
      </c>
      <c r="L279" s="47" t="str">
        <f>'Master List'!M279</f>
        <v>Wrexham Maelor Hospital</v>
      </c>
      <c r="M279" s="47" t="str">
        <f>VLOOKUP(L279, 'CWM &amp; Location'!B:D, 3, FALSE)</f>
        <v>Wrexham</v>
      </c>
      <c r="N279" s="47" t="str">
        <f>IF('Master List'!O279="", 'Master List'!N279, CONCATENATE('Master List'!N279, " / ", 'Master List'!O279))</f>
        <v>Geriatric Medicine</v>
      </c>
      <c r="O279" s="47" t="str">
        <f>'Master List'!P279</f>
        <v>Dr Sam Abraham</v>
      </c>
      <c r="P279" s="47" t="str">
        <f>'Master List'!S279</f>
        <v>Wrexham Maelor Hospital</v>
      </c>
      <c r="Q279" s="47" t="str">
        <f>VLOOKUP(P279, 'CWM &amp; Location'!B:D, 3, FALSE)</f>
        <v>Wrexham</v>
      </c>
      <c r="R279" s="47" t="str">
        <f>IF('Master List'!U279="", 'Master List'!T279, CONCATENATE('Master List'!T279, " / ", 'Master List'!U279))</f>
        <v>Trauma and Orthopaedic Surgery</v>
      </c>
      <c r="S279" s="47" t="str">
        <f>'Master List'!V279</f>
        <v>Mr Andrew McMurtrie</v>
      </c>
      <c r="T279" s="49" t="str">
        <f>IF('Master List'!Y279="", "", 'Master List'!Y279)</f>
        <v/>
      </c>
      <c r="U279" s="49" t="str">
        <f>IF(T279="", "", VLOOKUP(T279, 'CWM &amp; Location'!B:D, 3, FALSE))</f>
        <v/>
      </c>
      <c r="V279" s="49" t="str">
        <f>IF('Master List'!Z279="", "", 'Master List'!Z279)</f>
        <v/>
      </c>
      <c r="W279" s="49" t="str">
        <f>IF('Master List'!AA279="", "", 'Master List'!AA279)</f>
        <v/>
      </c>
    </row>
    <row r="280" spans="1:23" ht="29.25" customHeight="1" x14ac:dyDescent="0.25">
      <c r="A280" s="47" t="str">
        <f>'Master List'!A280</f>
        <v>FP</v>
      </c>
      <c r="B280" s="47" t="str">
        <f>'Master List'!B280</f>
        <v>F2/7A1E/093c</v>
      </c>
      <c r="C280" s="47" t="str">
        <f>'Master List'!C280</f>
        <v>WAL/F2/093c</v>
      </c>
      <c r="D280" s="48">
        <v>1</v>
      </c>
      <c r="E280" s="52" t="str">
        <f t="shared" si="4"/>
        <v>Trauma and Orthopaedic Surgery, Urology, Geriatric Medicine</v>
      </c>
      <c r="F280" s="49" t="str">
        <f>'Master List'!F280</f>
        <v>Betsi Cadwaladr University Health Board</v>
      </c>
      <c r="G280" s="49" t="str">
        <f>'Master List'!D280</f>
        <v>Mr Andrew McMurtrie</v>
      </c>
      <c r="H280" s="47" t="str">
        <f>'Master List'!G280</f>
        <v>Wrexham Maelor Hospital</v>
      </c>
      <c r="I280" s="47" t="str">
        <f>VLOOKUP(H280, 'CWM &amp; Location'!B:D, 3, FALSE)</f>
        <v>Wrexham</v>
      </c>
      <c r="J280" s="47" t="str">
        <f>IF('Master List'!I280="", 'Master List'!H280, CONCATENATE('Master List'!H280, " / ", 'Master List'!I280))</f>
        <v>Trauma and Orthopaedic Surgery</v>
      </c>
      <c r="K280" s="47" t="str">
        <f>'Master List'!J280</f>
        <v>Mr Andrew McMurtrie</v>
      </c>
      <c r="L280" s="47" t="str">
        <f>'Master List'!M280</f>
        <v>Wrexham Maelor Hospital</v>
      </c>
      <c r="M280" s="47" t="str">
        <f>VLOOKUP(L280, 'CWM &amp; Location'!B:D, 3, FALSE)</f>
        <v>Wrexham</v>
      </c>
      <c r="N280" s="47" t="str">
        <f>IF('Master List'!O280="", 'Master List'!N280, CONCATENATE('Master List'!N280, " / ", 'Master List'!O280))</f>
        <v>Urology</v>
      </c>
      <c r="O280" s="47" t="str">
        <f>'Master List'!P280</f>
        <v>Mr Christian Seipp</v>
      </c>
      <c r="P280" s="47" t="str">
        <f>'Master List'!S280</f>
        <v>Wrexham Maelor Hospital</v>
      </c>
      <c r="Q280" s="47" t="str">
        <f>VLOOKUP(P280, 'CWM &amp; Location'!B:D, 3, FALSE)</f>
        <v>Wrexham</v>
      </c>
      <c r="R280" s="47" t="str">
        <f>IF('Master List'!U280="", 'Master List'!T280, CONCATENATE('Master List'!T280, " / ", 'Master List'!U280))</f>
        <v>Geriatric Medicine</v>
      </c>
      <c r="S280" s="47" t="str">
        <f>'Master List'!V280</f>
        <v>Dr Sam Abraham</v>
      </c>
      <c r="T280" s="49" t="str">
        <f>IF('Master List'!Y280="", "", 'Master List'!Y280)</f>
        <v/>
      </c>
      <c r="U280" s="49" t="str">
        <f>IF(T280="", "", VLOOKUP(T280, 'CWM &amp; Location'!B:D, 3, FALSE))</f>
        <v/>
      </c>
      <c r="V280" s="49" t="str">
        <f>IF('Master List'!Z280="", "", 'Master List'!Z280)</f>
        <v/>
      </c>
      <c r="W280" s="49" t="str">
        <f>IF('Master List'!AA280="", "", 'Master List'!AA280)</f>
        <v/>
      </c>
    </row>
    <row r="281" spans="1:23" ht="29.25" customHeight="1" x14ac:dyDescent="0.25">
      <c r="A281" s="47" t="str">
        <f>'Master List'!A281</f>
        <v>FP</v>
      </c>
      <c r="B281" s="47" t="str">
        <f>'Master List'!B281</f>
        <v>F2/7A1E/094a</v>
      </c>
      <c r="C281" s="47" t="str">
        <f>'Master List'!C281</f>
        <v>WAL/F2/094a</v>
      </c>
      <c r="D281" s="48">
        <v>1</v>
      </c>
      <c r="E281" s="52" t="str">
        <f t="shared" si="4"/>
        <v>Cardiology, Geriatric Medicine, General Practice</v>
      </c>
      <c r="F281" s="49" t="str">
        <f>'Master List'!F281</f>
        <v>Betsi Cadwaladr University Health Board</v>
      </c>
      <c r="G281" s="49" t="str">
        <f>'Master List'!D281</f>
        <v>Dr Khalid Khan</v>
      </c>
      <c r="H281" s="47" t="str">
        <f>'Master List'!G281</f>
        <v>Wrexham Maelor Hospital</v>
      </c>
      <c r="I281" s="47" t="str">
        <f>VLOOKUP(H281, 'CWM &amp; Location'!B:D, 3, FALSE)</f>
        <v>Wrexham</v>
      </c>
      <c r="J281" s="47" t="str">
        <f>IF('Master List'!I281="", 'Master List'!H281, CONCATENATE('Master List'!H281, " / ", 'Master List'!I281))</f>
        <v>Cardiology</v>
      </c>
      <c r="K281" s="47" t="str">
        <f>'Master List'!J281</f>
        <v>Dr Khalid Khan</v>
      </c>
      <c r="L281" s="47" t="str">
        <f>'Master List'!M281</f>
        <v>Wrexham Maelor Hospital</v>
      </c>
      <c r="M281" s="47" t="str">
        <f>VLOOKUP(L281, 'CWM &amp; Location'!B:D, 3, FALSE)</f>
        <v>Wrexham</v>
      </c>
      <c r="N281" s="47" t="str">
        <f>IF('Master List'!O281="", 'Master List'!N281, CONCATENATE('Master List'!N281, " / ", 'Master List'!O281))</f>
        <v>Geriatric Medicine</v>
      </c>
      <c r="O281" s="47" t="str">
        <f>'Master List'!P281</f>
        <v>Dr Walee Sayed</v>
      </c>
      <c r="P281" s="47" t="str">
        <f>'Master List'!S281</f>
        <v>Caritas Health Partnership</v>
      </c>
      <c r="Q281" s="47" t="str">
        <f>VLOOKUP(P281, 'CWM &amp; Location'!B:D, 3, FALSE)</f>
        <v>Coedpoeth</v>
      </c>
      <c r="R281" s="47" t="str">
        <f>IF('Master List'!U281="", 'Master List'!T281, CONCATENATE('Master List'!T281, " / ", 'Master List'!U281))</f>
        <v>General Practice</v>
      </c>
      <c r="S281" s="47" t="str">
        <f>'Master List'!V281</f>
        <v>Dr Gwyn Carney</v>
      </c>
      <c r="T281" s="49" t="str">
        <f>IF('Master List'!Y281="", "", 'Master List'!Y281)</f>
        <v/>
      </c>
      <c r="U281" s="49" t="str">
        <f>IF(T281="", "", VLOOKUP(T281, 'CWM &amp; Location'!B:D, 3, FALSE))</f>
        <v/>
      </c>
      <c r="V281" s="49" t="str">
        <f>IF('Master List'!Z281="", "", 'Master List'!Z281)</f>
        <v/>
      </c>
      <c r="W281" s="49" t="str">
        <f>IF('Master List'!AA281="", "", 'Master List'!AA281)</f>
        <v/>
      </c>
    </row>
    <row r="282" spans="1:23" ht="29.25" customHeight="1" x14ac:dyDescent="0.25">
      <c r="A282" s="47" t="str">
        <f>'Master List'!A282</f>
        <v>FP</v>
      </c>
      <c r="B282" s="47" t="str">
        <f>'Master List'!B282</f>
        <v>F2/7A1E/094b</v>
      </c>
      <c r="C282" s="47" t="str">
        <f>'Master List'!C282</f>
        <v>WAL/F2/094b</v>
      </c>
      <c r="D282" s="48">
        <v>1</v>
      </c>
      <c r="E282" s="52" t="str">
        <f t="shared" si="4"/>
        <v>General Practice, Cardiology, Geriatric Medicine</v>
      </c>
      <c r="F282" s="49" t="str">
        <f>'Master List'!F282</f>
        <v>Betsi Cadwaladr University Health Board</v>
      </c>
      <c r="G282" s="49" t="str">
        <f>'Master List'!D282</f>
        <v>Dr Gwyn Carney</v>
      </c>
      <c r="H282" s="47" t="str">
        <f>'Master List'!G282</f>
        <v>Caritas Health Partnership</v>
      </c>
      <c r="I282" s="47" t="str">
        <f>VLOOKUP(H282, 'CWM &amp; Location'!B:D, 3, FALSE)</f>
        <v>Coedpoeth</v>
      </c>
      <c r="J282" s="47" t="str">
        <f>IF('Master List'!I282="", 'Master List'!H282, CONCATENATE('Master List'!H282, " / ", 'Master List'!I282))</f>
        <v>General Practice</v>
      </c>
      <c r="K282" s="47" t="str">
        <f>'Master List'!J282</f>
        <v>Dr Gwyn Carney</v>
      </c>
      <c r="L282" s="47" t="str">
        <f>'Master List'!M282</f>
        <v>Wrexham Maelor Hospital</v>
      </c>
      <c r="M282" s="47" t="str">
        <f>VLOOKUP(L282, 'CWM &amp; Location'!B:D, 3, FALSE)</f>
        <v>Wrexham</v>
      </c>
      <c r="N282" s="47" t="str">
        <f>IF('Master List'!O282="", 'Master List'!N282, CONCATENATE('Master List'!N282, " / ", 'Master List'!O282))</f>
        <v>Cardiology</v>
      </c>
      <c r="O282" s="47" t="str">
        <f>'Master List'!P282</f>
        <v>Dr Khalid Khan</v>
      </c>
      <c r="P282" s="47" t="str">
        <f>'Master List'!S282</f>
        <v>Wrexham Maelor Hospital</v>
      </c>
      <c r="Q282" s="47" t="str">
        <f>VLOOKUP(P282, 'CWM &amp; Location'!B:D, 3, FALSE)</f>
        <v>Wrexham</v>
      </c>
      <c r="R282" s="47" t="str">
        <f>IF('Master List'!U282="", 'Master List'!T282, CONCATENATE('Master List'!T282, " / ", 'Master List'!U282))</f>
        <v>Geriatric Medicine</v>
      </c>
      <c r="S282" s="47" t="str">
        <f>'Master List'!V282</f>
        <v>Dr Walee Sayed</v>
      </c>
      <c r="T282" s="49" t="str">
        <f>IF('Master List'!Y282="", "", 'Master List'!Y282)</f>
        <v/>
      </c>
      <c r="U282" s="49" t="str">
        <f>IF(T282="", "", VLOOKUP(T282, 'CWM &amp; Location'!B:D, 3, FALSE))</f>
        <v/>
      </c>
      <c r="V282" s="49" t="str">
        <f>IF('Master List'!Z282="", "", 'Master List'!Z282)</f>
        <v/>
      </c>
      <c r="W282" s="49" t="str">
        <f>IF('Master List'!AA282="", "", 'Master List'!AA282)</f>
        <v/>
      </c>
    </row>
    <row r="283" spans="1:23" ht="29.25" customHeight="1" x14ac:dyDescent="0.25">
      <c r="A283" s="47" t="str">
        <f>'Master List'!A283</f>
        <v>FP</v>
      </c>
      <c r="B283" s="47" t="str">
        <f>'Master List'!B283</f>
        <v>F2/7A1E/094c</v>
      </c>
      <c r="C283" s="47" t="str">
        <f>'Master List'!C283</f>
        <v>WAL/F2/094c</v>
      </c>
      <c r="D283" s="48">
        <v>1</v>
      </c>
      <c r="E283" s="52" t="str">
        <f t="shared" si="4"/>
        <v>Geriatric Medicine, General Practice, Cardiology</v>
      </c>
      <c r="F283" s="49" t="str">
        <f>'Master List'!F283</f>
        <v>Betsi Cadwaladr University Health Board</v>
      </c>
      <c r="G283" s="49" t="str">
        <f>'Master List'!D283</f>
        <v>Dr Walee Sayed</v>
      </c>
      <c r="H283" s="47" t="str">
        <f>'Master List'!G283</f>
        <v>Wrexham Maelor Hospital</v>
      </c>
      <c r="I283" s="47" t="str">
        <f>VLOOKUP(H283, 'CWM &amp; Location'!B:D, 3, FALSE)</f>
        <v>Wrexham</v>
      </c>
      <c r="J283" s="47" t="str">
        <f>IF('Master List'!I283="", 'Master List'!H283, CONCATENATE('Master List'!H283, " / ", 'Master List'!I283))</f>
        <v>Geriatric Medicine</v>
      </c>
      <c r="K283" s="47" t="str">
        <f>'Master List'!J283</f>
        <v>Dr Walee Sayed</v>
      </c>
      <c r="L283" s="47" t="str">
        <f>'Master List'!M283</f>
        <v>Caritas Health Partnership</v>
      </c>
      <c r="M283" s="47" t="str">
        <f>VLOOKUP(L283, 'CWM &amp; Location'!B:D, 3, FALSE)</f>
        <v>Coedpoeth</v>
      </c>
      <c r="N283" s="47" t="str">
        <f>IF('Master List'!O283="", 'Master List'!N283, CONCATENATE('Master List'!N283, " / ", 'Master List'!O283))</f>
        <v>General Practice</v>
      </c>
      <c r="O283" s="47" t="str">
        <f>'Master List'!P283</f>
        <v>Dr Gwyn Carney</v>
      </c>
      <c r="P283" s="47" t="str">
        <f>'Master List'!S283</f>
        <v>Wrexham Maelor Hospital</v>
      </c>
      <c r="Q283" s="47" t="str">
        <f>VLOOKUP(P283, 'CWM &amp; Location'!B:D, 3, FALSE)</f>
        <v>Wrexham</v>
      </c>
      <c r="R283" s="47" t="str">
        <f>IF('Master List'!U283="", 'Master List'!T283, CONCATENATE('Master List'!T283, " / ", 'Master List'!U283))</f>
        <v>Cardiology</v>
      </c>
      <c r="S283" s="47" t="str">
        <f>'Master List'!V283</f>
        <v>Dr Khalid Khan</v>
      </c>
      <c r="T283" s="49" t="str">
        <f>IF('Master List'!Y283="", "", 'Master List'!Y283)</f>
        <v/>
      </c>
      <c r="U283" s="49" t="str">
        <f>IF(T283="", "", VLOOKUP(T283, 'CWM &amp; Location'!B:D, 3, FALSE))</f>
        <v/>
      </c>
      <c r="V283" s="49" t="str">
        <f>IF('Master List'!Z283="", "", 'Master List'!Z283)</f>
        <v/>
      </c>
      <c r="W283" s="49" t="str">
        <f>IF('Master List'!AA283="", "", 'Master List'!AA283)</f>
        <v/>
      </c>
    </row>
    <row r="284" spans="1:23" ht="29.25" customHeight="1" x14ac:dyDescent="0.25">
      <c r="A284" s="47" t="str">
        <f>'Master List'!A284</f>
        <v>FP</v>
      </c>
      <c r="B284" s="47" t="str">
        <f>'Master List'!B284</f>
        <v>F2/7A1C/095a</v>
      </c>
      <c r="C284" s="47" t="str">
        <f>'Master List'!C284</f>
        <v>WAL/F2/095a</v>
      </c>
      <c r="D284" s="48">
        <v>1</v>
      </c>
      <c r="E284" s="52" t="str">
        <f t="shared" si="4"/>
        <v>Paediatrics, General Practice, General (Internal) Medicine / Geriatric Medicine</v>
      </c>
      <c r="F284" s="49" t="str">
        <f>'Master List'!F284</f>
        <v>Betsi Cadwaladr University Health Board</v>
      </c>
      <c r="G284" s="49" t="str">
        <f>'Master List'!D284</f>
        <v>Dr Aradhana Ingley</v>
      </c>
      <c r="H284" s="47" t="str">
        <f>'Master List'!G284</f>
        <v>Glan Clwyd Hospital</v>
      </c>
      <c r="I284" s="47" t="str">
        <f>VLOOKUP(H284, 'CWM &amp; Location'!B:D, 3, FALSE)</f>
        <v>Rhyl</v>
      </c>
      <c r="J284" s="47" t="str">
        <f>IF('Master List'!I284="", 'Master List'!H284, CONCATENATE('Master List'!H284, " / ", 'Master List'!I284))</f>
        <v>Paediatrics</v>
      </c>
      <c r="K284" s="47" t="str">
        <f>'Master List'!J284</f>
        <v>Dr Aradhana Ingley</v>
      </c>
      <c r="L284" s="47" t="str">
        <f>'Master List'!M284</f>
        <v>Clarence Medical Centre</v>
      </c>
      <c r="M284" s="47" t="str">
        <f>VLOOKUP(L284, 'CWM &amp; Location'!B:D, 3, FALSE)</f>
        <v>Rhyl</v>
      </c>
      <c r="N284" s="47" t="str">
        <f>IF('Master List'!O284="", 'Master List'!N284, CONCATENATE('Master List'!N284, " / ", 'Master List'!O284))</f>
        <v>General Practice</v>
      </c>
      <c r="O284" s="47" t="str">
        <f>'Master List'!P284</f>
        <v>Dr Selena Harris</v>
      </c>
      <c r="P284" s="47" t="str">
        <f>'Master List'!S284</f>
        <v>Glan Clwyd Hospital</v>
      </c>
      <c r="Q284" s="47" t="str">
        <f>VLOOKUP(P284, 'CWM &amp; Location'!B:D, 3, FALSE)</f>
        <v>Rhyl</v>
      </c>
      <c r="R284" s="47" t="str">
        <f>IF('Master List'!U284="", 'Master List'!T284, CONCATENATE('Master List'!T284, " / ", 'Master List'!U284))</f>
        <v>General (Internal) Medicine / Geriatric Medicine</v>
      </c>
      <c r="S284" s="47" t="str">
        <f>'Master List'!V284</f>
        <v>Dr Gordon Black</v>
      </c>
      <c r="T284" s="49" t="str">
        <f>IF('Master List'!Y284="", "", 'Master List'!Y284)</f>
        <v/>
      </c>
      <c r="U284" s="49" t="str">
        <f>IF(T284="", "", VLOOKUP(T284, 'CWM &amp; Location'!B:D, 3, FALSE))</f>
        <v/>
      </c>
      <c r="V284" s="49" t="str">
        <f>IF('Master List'!Z284="", "", 'Master List'!Z284)</f>
        <v/>
      </c>
      <c r="W284" s="49" t="str">
        <f>IF('Master List'!AA284="", "", 'Master List'!AA284)</f>
        <v/>
      </c>
    </row>
    <row r="285" spans="1:23" ht="29.25" customHeight="1" x14ac:dyDescent="0.25">
      <c r="A285" s="47" t="str">
        <f>'Master List'!A285</f>
        <v>FP</v>
      </c>
      <c r="B285" s="47" t="str">
        <f>'Master List'!B285</f>
        <v>F2/7A1C/095b</v>
      </c>
      <c r="C285" s="47" t="str">
        <f>'Master List'!C285</f>
        <v>WAL/F2/095b</v>
      </c>
      <c r="D285" s="48">
        <v>1</v>
      </c>
      <c r="E285" s="52" t="str">
        <f t="shared" si="4"/>
        <v>General (Internal) Medicine / Geriatric Medicine, Paediatrics, General Practice</v>
      </c>
      <c r="F285" s="49" t="str">
        <f>'Master List'!F285</f>
        <v>Betsi Cadwaladr University Health Board</v>
      </c>
      <c r="G285" s="49" t="str">
        <f>'Master List'!D285</f>
        <v>Dr Gordon Black</v>
      </c>
      <c r="H285" s="47" t="str">
        <f>'Master List'!G285</f>
        <v>Glan Clwyd Hospital</v>
      </c>
      <c r="I285" s="47" t="str">
        <f>VLOOKUP(H285, 'CWM &amp; Location'!B:D, 3, FALSE)</f>
        <v>Rhyl</v>
      </c>
      <c r="J285" s="47" t="str">
        <f>IF('Master List'!I285="", 'Master List'!H285, CONCATENATE('Master List'!H285, " / ", 'Master List'!I285))</f>
        <v>General (Internal) Medicine / Geriatric Medicine</v>
      </c>
      <c r="K285" s="47" t="str">
        <f>'Master List'!J285</f>
        <v>Dr Gordon Black</v>
      </c>
      <c r="L285" s="47" t="str">
        <f>'Master List'!M285</f>
        <v>Glan Clwyd Hospital</v>
      </c>
      <c r="M285" s="47" t="str">
        <f>VLOOKUP(L285, 'CWM &amp; Location'!B:D, 3, FALSE)</f>
        <v>Rhyl</v>
      </c>
      <c r="N285" s="47" t="str">
        <f>IF('Master List'!O285="", 'Master List'!N285, CONCATENATE('Master List'!N285, " / ", 'Master List'!O285))</f>
        <v>Paediatrics</v>
      </c>
      <c r="O285" s="47" t="str">
        <f>'Master List'!P285</f>
        <v>Dr Aradhana Ingley</v>
      </c>
      <c r="P285" s="47" t="str">
        <f>'Master List'!S285</f>
        <v>Clarence Medical Centre</v>
      </c>
      <c r="Q285" s="47" t="str">
        <f>VLOOKUP(P285, 'CWM &amp; Location'!B:D, 3, FALSE)</f>
        <v>Rhyl</v>
      </c>
      <c r="R285" s="47" t="str">
        <f>IF('Master List'!U285="", 'Master List'!T285, CONCATENATE('Master List'!T285, " / ", 'Master List'!U285))</f>
        <v>General Practice</v>
      </c>
      <c r="S285" s="47" t="str">
        <f>'Master List'!V285</f>
        <v>Dr Selena Harris</v>
      </c>
      <c r="T285" s="49" t="str">
        <f>IF('Master List'!Y285="", "", 'Master List'!Y285)</f>
        <v/>
      </c>
      <c r="U285" s="49" t="str">
        <f>IF(T285="", "", VLOOKUP(T285, 'CWM &amp; Location'!B:D, 3, FALSE))</f>
        <v/>
      </c>
      <c r="V285" s="49" t="str">
        <f>IF('Master List'!Z285="", "", 'Master List'!Z285)</f>
        <v/>
      </c>
      <c r="W285" s="49" t="str">
        <f>IF('Master List'!AA285="", "", 'Master List'!AA285)</f>
        <v/>
      </c>
    </row>
    <row r="286" spans="1:23" ht="29.25" customHeight="1" x14ac:dyDescent="0.25">
      <c r="A286" s="47" t="str">
        <f>'Master List'!A286</f>
        <v>FP</v>
      </c>
      <c r="B286" s="47" t="str">
        <f>'Master List'!B286</f>
        <v>F2/7A1C/095c</v>
      </c>
      <c r="C286" s="47" t="str">
        <f>'Master List'!C286</f>
        <v>WAL/F2/095c</v>
      </c>
      <c r="D286" s="48">
        <v>1</v>
      </c>
      <c r="E286" s="52" t="str">
        <f t="shared" si="4"/>
        <v>General Practice, General (Internal) Medicine / Geriatric Medicine, Paediatrics</v>
      </c>
      <c r="F286" s="49" t="str">
        <f>'Master List'!F286</f>
        <v>Betsi Cadwaladr University Health Board</v>
      </c>
      <c r="G286" s="49" t="str">
        <f>'Master List'!D286</f>
        <v>Dr Selena Harris</v>
      </c>
      <c r="H286" s="47" t="str">
        <f>'Master List'!G286</f>
        <v>Clarence Medical Centre</v>
      </c>
      <c r="I286" s="47" t="str">
        <f>VLOOKUP(H286, 'CWM &amp; Location'!B:D, 3, FALSE)</f>
        <v>Rhyl</v>
      </c>
      <c r="J286" s="47" t="str">
        <f>IF('Master List'!I286="", 'Master List'!H286, CONCATENATE('Master List'!H286, " / ", 'Master List'!I286))</f>
        <v>General Practice</v>
      </c>
      <c r="K286" s="47" t="str">
        <f>'Master List'!J286</f>
        <v>Dr Selena Harris</v>
      </c>
      <c r="L286" s="47" t="str">
        <f>'Master List'!M286</f>
        <v>Glan Clwyd Hospital</v>
      </c>
      <c r="M286" s="47" t="str">
        <f>VLOOKUP(L286, 'CWM &amp; Location'!B:D, 3, FALSE)</f>
        <v>Rhyl</v>
      </c>
      <c r="N286" s="47" t="str">
        <f>IF('Master List'!O286="", 'Master List'!N286, CONCATENATE('Master List'!N286, " / ", 'Master List'!O286))</f>
        <v>General (Internal) Medicine / Geriatric Medicine</v>
      </c>
      <c r="O286" s="47" t="str">
        <f>'Master List'!P286</f>
        <v>Dr Gordon Black</v>
      </c>
      <c r="P286" s="47" t="str">
        <f>'Master List'!S286</f>
        <v>Glan Clwyd Hospital</v>
      </c>
      <c r="Q286" s="47" t="str">
        <f>VLOOKUP(P286, 'CWM &amp; Location'!B:D, 3, FALSE)</f>
        <v>Rhyl</v>
      </c>
      <c r="R286" s="47" t="str">
        <f>IF('Master List'!U286="", 'Master List'!T286, CONCATENATE('Master List'!T286, " / ", 'Master List'!U286))</f>
        <v>Paediatrics</v>
      </c>
      <c r="S286" s="47" t="str">
        <f>'Master List'!V286</f>
        <v>Dr Aradhana Ingley</v>
      </c>
      <c r="T286" s="49" t="str">
        <f>IF('Master List'!Y286="", "", 'Master List'!Y286)</f>
        <v/>
      </c>
      <c r="U286" s="49" t="str">
        <f>IF(T286="", "", VLOOKUP(T286, 'CWM &amp; Location'!B:D, 3, FALSE))</f>
        <v/>
      </c>
      <c r="V286" s="49" t="str">
        <f>IF('Master List'!Z286="", "", 'Master List'!Z286)</f>
        <v/>
      </c>
      <c r="W286" s="49" t="str">
        <f>IF('Master List'!AA286="", "", 'Master List'!AA286)</f>
        <v/>
      </c>
    </row>
    <row r="287" spans="1:23" ht="29.25" customHeight="1" x14ac:dyDescent="0.25">
      <c r="A287" s="47" t="str">
        <f>'Master List'!A287</f>
        <v>FP</v>
      </c>
      <c r="B287" s="47" t="str">
        <f>'Master List'!B287</f>
        <v>F2/7A1C/096a</v>
      </c>
      <c r="C287" s="47" t="str">
        <f>'Master List'!C287</f>
        <v>WAL/F2/096a</v>
      </c>
      <c r="D287" s="48">
        <v>1</v>
      </c>
      <c r="E287" s="52" t="str">
        <f t="shared" si="4"/>
        <v>General Surgery, Trauma and Orthopaedic Surgery, Emergency Medicine</v>
      </c>
      <c r="F287" s="49" t="str">
        <f>'Master List'!F287</f>
        <v>Betsi Cadwaladr University Health Board</v>
      </c>
      <c r="G287" s="49" t="str">
        <f>'Master List'!D287</f>
        <v>Mr Richard Morgan</v>
      </c>
      <c r="H287" s="47" t="str">
        <f>'Master List'!G287</f>
        <v>Glan Clwyd Hospital</v>
      </c>
      <c r="I287" s="47" t="str">
        <f>VLOOKUP(H287, 'CWM &amp; Location'!B:D, 3, FALSE)</f>
        <v>Rhyl</v>
      </c>
      <c r="J287" s="47" t="str">
        <f>IF('Master List'!I287="", 'Master List'!H287, CONCATENATE('Master List'!H287, " / ", 'Master List'!I287))</f>
        <v>General Surgery</v>
      </c>
      <c r="K287" s="47" t="str">
        <f>'Master List'!J287</f>
        <v>Mr Richard Morgan</v>
      </c>
      <c r="L287" s="47" t="str">
        <f>'Master List'!M287</f>
        <v>Glan Clwyd Hospital</v>
      </c>
      <c r="M287" s="47" t="str">
        <f>VLOOKUP(L287, 'CWM &amp; Location'!B:D, 3, FALSE)</f>
        <v>Rhyl</v>
      </c>
      <c r="N287" s="47" t="str">
        <f>IF('Master List'!O287="", 'Master List'!N287, CONCATENATE('Master List'!N287, " / ", 'Master List'!O287))</f>
        <v>Trauma and Orthopaedic Surgery</v>
      </c>
      <c r="O287" s="47" t="str">
        <f>'Master List'!P287</f>
        <v>Mr Amir Hanna</v>
      </c>
      <c r="P287" s="47" t="str">
        <f>'Master List'!S287</f>
        <v>Glan Clwyd Hospital</v>
      </c>
      <c r="Q287" s="47" t="str">
        <f>VLOOKUP(P287, 'CWM &amp; Location'!B:D, 3, FALSE)</f>
        <v>Rhyl</v>
      </c>
      <c r="R287" s="47" t="str">
        <f>IF('Master List'!U287="", 'Master List'!T287, CONCATENATE('Master List'!T287, " / ", 'Master List'!U287))</f>
        <v>Emergency Medicine</v>
      </c>
      <c r="S287" s="47" t="str">
        <f>'Master List'!V287</f>
        <v>Dr Jennifer Dinsdale</v>
      </c>
      <c r="T287" s="49" t="str">
        <f>IF('Master List'!Y287="", "", 'Master List'!Y287)</f>
        <v/>
      </c>
      <c r="U287" s="49" t="str">
        <f>IF(T287="", "", VLOOKUP(T287, 'CWM &amp; Location'!B:D, 3, FALSE))</f>
        <v/>
      </c>
      <c r="V287" s="49" t="str">
        <f>IF('Master List'!Z287="", "", 'Master List'!Z287)</f>
        <v/>
      </c>
      <c r="W287" s="49" t="str">
        <f>IF('Master List'!AA287="", "", 'Master List'!AA287)</f>
        <v/>
      </c>
    </row>
    <row r="288" spans="1:23" ht="29.25" customHeight="1" x14ac:dyDescent="0.25">
      <c r="A288" s="47" t="str">
        <f>'Master List'!A288</f>
        <v>FP</v>
      </c>
      <c r="B288" s="47" t="str">
        <f>'Master List'!B288</f>
        <v>F2/7A1C/096b</v>
      </c>
      <c r="C288" s="47" t="str">
        <f>'Master List'!C288</f>
        <v>WAL/F2/096b</v>
      </c>
      <c r="D288" s="48">
        <v>1</v>
      </c>
      <c r="E288" s="52" t="str">
        <f t="shared" si="4"/>
        <v>Emergency Medicine, General Surgery, Trauma and Orthopaedic Surgery</v>
      </c>
      <c r="F288" s="49" t="str">
        <f>'Master List'!F288</f>
        <v>Betsi Cadwaladr University Health Board</v>
      </c>
      <c r="G288" s="49" t="str">
        <f>'Master List'!D288</f>
        <v>Dr Jennifer Dinsdale</v>
      </c>
      <c r="H288" s="47" t="str">
        <f>'Master List'!G288</f>
        <v>Glan Clwyd Hospital</v>
      </c>
      <c r="I288" s="47" t="str">
        <f>VLOOKUP(H288, 'CWM &amp; Location'!B:D, 3, FALSE)</f>
        <v>Rhyl</v>
      </c>
      <c r="J288" s="47" t="str">
        <f>IF('Master List'!I288="", 'Master List'!H288, CONCATENATE('Master List'!H288, " / ", 'Master List'!I288))</f>
        <v>Emergency Medicine</v>
      </c>
      <c r="K288" s="47" t="str">
        <f>'Master List'!J288</f>
        <v>Dr Jennifer Dinsdale</v>
      </c>
      <c r="L288" s="47" t="str">
        <f>'Master List'!M288</f>
        <v>Glan Clwyd Hospital</v>
      </c>
      <c r="M288" s="47" t="str">
        <f>VLOOKUP(L288, 'CWM &amp; Location'!B:D, 3, FALSE)</f>
        <v>Rhyl</v>
      </c>
      <c r="N288" s="47" t="str">
        <f>IF('Master List'!O288="", 'Master List'!N288, CONCATENATE('Master List'!N288, " / ", 'Master List'!O288))</f>
        <v>General Surgery</v>
      </c>
      <c r="O288" s="47" t="str">
        <f>'Master List'!P288</f>
        <v>Mr Richard Morgan</v>
      </c>
      <c r="P288" s="47" t="str">
        <f>'Master List'!S288</f>
        <v>Glan Clwyd Hospital</v>
      </c>
      <c r="Q288" s="47" t="str">
        <f>VLOOKUP(P288, 'CWM &amp; Location'!B:D, 3, FALSE)</f>
        <v>Rhyl</v>
      </c>
      <c r="R288" s="47" t="str">
        <f>IF('Master List'!U288="", 'Master List'!T288, CONCATENATE('Master List'!T288, " / ", 'Master List'!U288))</f>
        <v>Trauma and Orthopaedic Surgery</v>
      </c>
      <c r="S288" s="47" t="str">
        <f>'Master List'!V288</f>
        <v>Mr Amir Hanna</v>
      </c>
      <c r="T288" s="49" t="str">
        <f>IF('Master List'!Y288="", "", 'Master List'!Y288)</f>
        <v/>
      </c>
      <c r="U288" s="49" t="str">
        <f>IF(T288="", "", VLOOKUP(T288, 'CWM &amp; Location'!B:D, 3, FALSE))</f>
        <v/>
      </c>
      <c r="V288" s="49" t="str">
        <f>IF('Master List'!Z288="", "", 'Master List'!Z288)</f>
        <v/>
      </c>
      <c r="W288" s="49" t="str">
        <f>IF('Master List'!AA288="", "", 'Master List'!AA288)</f>
        <v/>
      </c>
    </row>
    <row r="289" spans="1:23" ht="29.25" customHeight="1" x14ac:dyDescent="0.25">
      <c r="A289" s="47" t="str">
        <f>'Master List'!A289</f>
        <v>FP</v>
      </c>
      <c r="B289" s="47" t="str">
        <f>'Master List'!B289</f>
        <v>F2/7A1C/096c</v>
      </c>
      <c r="C289" s="47" t="str">
        <f>'Master List'!C289</f>
        <v>WAL/F2/096c</v>
      </c>
      <c r="D289" s="48">
        <v>1</v>
      </c>
      <c r="E289" s="52" t="str">
        <f t="shared" si="4"/>
        <v>Trauma and Orthopaedic Surgery, Emergency Medicine, General Surgery</v>
      </c>
      <c r="F289" s="49" t="str">
        <f>'Master List'!F289</f>
        <v>Betsi Cadwaladr University Health Board</v>
      </c>
      <c r="G289" s="49" t="str">
        <f>'Master List'!D289</f>
        <v>Mr Amir Hanna</v>
      </c>
      <c r="H289" s="47" t="str">
        <f>'Master List'!G289</f>
        <v>Glan Clwyd Hospital</v>
      </c>
      <c r="I289" s="47" t="str">
        <f>VLOOKUP(H289, 'CWM &amp; Location'!B:D, 3, FALSE)</f>
        <v>Rhyl</v>
      </c>
      <c r="J289" s="47" t="str">
        <f>IF('Master List'!I289="", 'Master List'!H289, CONCATENATE('Master List'!H289, " / ", 'Master List'!I289))</f>
        <v>Trauma and Orthopaedic Surgery</v>
      </c>
      <c r="K289" s="47" t="str">
        <f>'Master List'!J289</f>
        <v>Mr Amir Hanna</v>
      </c>
      <c r="L289" s="47" t="str">
        <f>'Master List'!M289</f>
        <v>Glan Clwyd Hospital</v>
      </c>
      <c r="M289" s="47" t="str">
        <f>VLOOKUP(L289, 'CWM &amp; Location'!B:D, 3, FALSE)</f>
        <v>Rhyl</v>
      </c>
      <c r="N289" s="47" t="str">
        <f>IF('Master List'!O289="", 'Master List'!N289, CONCATENATE('Master List'!N289, " / ", 'Master List'!O289))</f>
        <v>Emergency Medicine</v>
      </c>
      <c r="O289" s="47" t="str">
        <f>'Master List'!P289</f>
        <v>Dr Jennifer Dinsdale</v>
      </c>
      <c r="P289" s="47" t="str">
        <f>'Master List'!S289</f>
        <v>Glan Clwyd Hospital</v>
      </c>
      <c r="Q289" s="47" t="str">
        <f>VLOOKUP(P289, 'CWM &amp; Location'!B:D, 3, FALSE)</f>
        <v>Rhyl</v>
      </c>
      <c r="R289" s="47" t="str">
        <f>IF('Master List'!U289="", 'Master List'!T289, CONCATENATE('Master List'!T289, " / ", 'Master List'!U289))</f>
        <v>General Surgery</v>
      </c>
      <c r="S289" s="47" t="str">
        <f>'Master List'!V289</f>
        <v>Mr Richard Morgan</v>
      </c>
      <c r="T289" s="49" t="str">
        <f>IF('Master List'!Y289="", "", 'Master List'!Y289)</f>
        <v/>
      </c>
      <c r="U289" s="49" t="str">
        <f>IF(T289="", "", VLOOKUP(T289, 'CWM &amp; Location'!B:D, 3, FALSE))</f>
        <v/>
      </c>
      <c r="V289" s="49" t="str">
        <f>IF('Master List'!Z289="", "", 'Master List'!Z289)</f>
        <v/>
      </c>
      <c r="W289" s="49" t="str">
        <f>IF('Master List'!AA289="", "", 'Master List'!AA289)</f>
        <v/>
      </c>
    </row>
    <row r="290" spans="1:23" ht="29.25" customHeight="1" x14ac:dyDescent="0.25">
      <c r="A290" s="47" t="str">
        <f>'Master List'!A290</f>
        <v>FP</v>
      </c>
      <c r="B290" s="47" t="str">
        <f>'Master List'!B290</f>
        <v>F2/7A1C/097a</v>
      </c>
      <c r="C290" s="47" t="str">
        <f>'Master List'!C290</f>
        <v>WAL/F2/097a</v>
      </c>
      <c r="D290" s="48">
        <v>1</v>
      </c>
      <c r="E290" s="52" t="str">
        <f t="shared" si="4"/>
        <v>Gastroenterology, General (Internal) Medicine / Stroke Medicine, General Practice</v>
      </c>
      <c r="F290" s="49" t="str">
        <f>'Master List'!F290</f>
        <v>Betsi Cadwaladr University Health Board</v>
      </c>
      <c r="G290" s="49" t="str">
        <f>'Master List'!D290</f>
        <v>Dr Aram Baghomian</v>
      </c>
      <c r="H290" s="47" t="str">
        <f>'Master List'!G290</f>
        <v>Glan Clwyd Hospital</v>
      </c>
      <c r="I290" s="47" t="str">
        <f>VLOOKUP(H290, 'CWM &amp; Location'!B:D, 3, FALSE)</f>
        <v>Rhyl</v>
      </c>
      <c r="J290" s="47" t="str">
        <f>IF('Master List'!I290="", 'Master List'!H290, CONCATENATE('Master List'!H290, " / ", 'Master List'!I290))</f>
        <v>Gastroenterology</v>
      </c>
      <c r="K290" s="47" t="str">
        <f>'Master List'!J290</f>
        <v>Dr Aram Baghomian</v>
      </c>
      <c r="L290" s="47" t="str">
        <f>'Master List'!M290</f>
        <v>Glan Clwyd Hospital</v>
      </c>
      <c r="M290" s="47" t="str">
        <f>VLOOKUP(L290, 'CWM &amp; Location'!B:D, 3, FALSE)</f>
        <v>Rhyl</v>
      </c>
      <c r="N290" s="47" t="str">
        <f>IF('Master List'!O290="", 'Master List'!N290, CONCATENATE('Master List'!N290, " / ", 'Master List'!O290))</f>
        <v>General (Internal) Medicine / Stroke Medicine</v>
      </c>
      <c r="O290" s="47" t="str">
        <f>'Master List'!P290</f>
        <v>Dr Krishnamurthy Narayanaswamy Ganeshram</v>
      </c>
      <c r="P290" s="47" t="str">
        <f>'Master List'!S290</f>
        <v>The Gwrych Medical Centre</v>
      </c>
      <c r="Q290" s="47" t="str">
        <f>VLOOKUP(P290, 'CWM &amp; Location'!B:D, 3, FALSE)</f>
        <v>Abergele</v>
      </c>
      <c r="R290" s="47" t="str">
        <f>IF('Master List'!U290="", 'Master List'!T290, CONCATENATE('Master List'!T290, " / ", 'Master List'!U290))</f>
        <v>General Practice</v>
      </c>
      <c r="S290" s="47" t="str">
        <f>'Master List'!V290</f>
        <v>Dr Kate Davies</v>
      </c>
      <c r="T290" s="49" t="str">
        <f>IF('Master List'!Y290="", "", 'Master List'!Y290)</f>
        <v/>
      </c>
      <c r="U290" s="49" t="str">
        <f>IF(T290="", "", VLOOKUP(T290, 'CWM &amp; Location'!B:D, 3, FALSE))</f>
        <v/>
      </c>
      <c r="V290" s="49" t="str">
        <f>IF('Master List'!Z290="", "", 'Master List'!Z290)</f>
        <v/>
      </c>
      <c r="W290" s="49" t="str">
        <f>IF('Master List'!AA290="", "", 'Master List'!AA290)</f>
        <v/>
      </c>
    </row>
    <row r="291" spans="1:23" ht="29.25" customHeight="1" x14ac:dyDescent="0.25">
      <c r="A291" s="47" t="str">
        <f>'Master List'!A291</f>
        <v>FP</v>
      </c>
      <c r="B291" s="47" t="str">
        <f>'Master List'!B291</f>
        <v>F2/7A1C/097b</v>
      </c>
      <c r="C291" s="47" t="str">
        <f>'Master List'!C291</f>
        <v>WAL/F2/097b</v>
      </c>
      <c r="D291" s="48">
        <v>1</v>
      </c>
      <c r="E291" s="52" t="str">
        <f t="shared" si="4"/>
        <v>General Practice, Gastroenterology, General (Internal) Medicine / Stroke Medicine</v>
      </c>
      <c r="F291" s="49" t="str">
        <f>'Master List'!F291</f>
        <v>Betsi Cadwaladr University Health Board</v>
      </c>
      <c r="G291" s="49" t="str">
        <f>'Master List'!D291</f>
        <v>Dr Kate Davies</v>
      </c>
      <c r="H291" s="47" t="str">
        <f>'Master List'!G291</f>
        <v>The Gwrych Medical Centre</v>
      </c>
      <c r="I291" s="47" t="str">
        <f>VLOOKUP(H291, 'CWM &amp; Location'!B:D, 3, FALSE)</f>
        <v>Abergele</v>
      </c>
      <c r="J291" s="47" t="str">
        <f>IF('Master List'!I291="", 'Master List'!H291, CONCATENATE('Master List'!H291, " / ", 'Master List'!I291))</f>
        <v>General Practice</v>
      </c>
      <c r="K291" s="47" t="str">
        <f>'Master List'!J291</f>
        <v>Dr Kate Davies</v>
      </c>
      <c r="L291" s="47" t="str">
        <f>'Master List'!M291</f>
        <v>Glan Clwyd Hospital</v>
      </c>
      <c r="M291" s="47" t="str">
        <f>VLOOKUP(L291, 'CWM &amp; Location'!B:D, 3, FALSE)</f>
        <v>Rhyl</v>
      </c>
      <c r="N291" s="47" t="str">
        <f>IF('Master List'!O291="", 'Master List'!N291, CONCATENATE('Master List'!N291, " / ", 'Master List'!O291))</f>
        <v>Gastroenterology</v>
      </c>
      <c r="O291" s="47" t="str">
        <f>'Master List'!P291</f>
        <v>Dr Aram Baghomian</v>
      </c>
      <c r="P291" s="47" t="str">
        <f>'Master List'!S291</f>
        <v>Glan Clwyd Hospital</v>
      </c>
      <c r="Q291" s="47" t="str">
        <f>VLOOKUP(P291, 'CWM &amp; Location'!B:D, 3, FALSE)</f>
        <v>Rhyl</v>
      </c>
      <c r="R291" s="47" t="str">
        <f>IF('Master List'!U291="", 'Master List'!T291, CONCATENATE('Master List'!T291, " / ", 'Master List'!U291))</f>
        <v>General (Internal) Medicine / Stroke Medicine</v>
      </c>
      <c r="S291" s="47" t="str">
        <f>'Master List'!V291</f>
        <v>Dr Krishnamurthy Narayanaswamy Ganeshram</v>
      </c>
      <c r="T291" s="49" t="str">
        <f>IF('Master List'!Y291="", "", 'Master List'!Y291)</f>
        <v/>
      </c>
      <c r="U291" s="49" t="str">
        <f>IF(T291="", "", VLOOKUP(T291, 'CWM &amp; Location'!B:D, 3, FALSE))</f>
        <v/>
      </c>
      <c r="V291" s="49" t="str">
        <f>IF('Master List'!Z291="", "", 'Master List'!Z291)</f>
        <v/>
      </c>
      <c r="W291" s="49" t="str">
        <f>IF('Master List'!AA291="", "", 'Master List'!AA291)</f>
        <v/>
      </c>
    </row>
    <row r="292" spans="1:23" ht="29.25" customHeight="1" x14ac:dyDescent="0.25">
      <c r="A292" s="47" t="str">
        <f>'Master List'!A292</f>
        <v>FP</v>
      </c>
      <c r="B292" s="47" t="str">
        <f>'Master List'!B292</f>
        <v>F2/7A1C/097c</v>
      </c>
      <c r="C292" s="47" t="str">
        <f>'Master List'!C292</f>
        <v>WAL/F2/097c</v>
      </c>
      <c r="D292" s="48">
        <v>1</v>
      </c>
      <c r="E292" s="52" t="str">
        <f t="shared" si="4"/>
        <v>General (Internal) Medicine / Stroke Medicine, General Practice, Gastroenterology</v>
      </c>
      <c r="F292" s="49" t="str">
        <f>'Master List'!F292</f>
        <v>Betsi Cadwaladr University Health Board</v>
      </c>
      <c r="G292" s="49" t="str">
        <f>'Master List'!D292</f>
        <v>Dr Krishnamurthy Narayanaswamy Ganeshram</v>
      </c>
      <c r="H292" s="47" t="str">
        <f>'Master List'!G292</f>
        <v>Glan Clwyd Hospital</v>
      </c>
      <c r="I292" s="47" t="str">
        <f>VLOOKUP(H292, 'CWM &amp; Location'!B:D, 3, FALSE)</f>
        <v>Rhyl</v>
      </c>
      <c r="J292" s="47" t="str">
        <f>IF('Master List'!I292="", 'Master List'!H292, CONCATENATE('Master List'!H292, " / ", 'Master List'!I292))</f>
        <v>General (Internal) Medicine / Stroke Medicine</v>
      </c>
      <c r="K292" s="47" t="str">
        <f>'Master List'!J292</f>
        <v>Dr Krishnamurthy Narayanaswamy Ganeshram</v>
      </c>
      <c r="L292" s="47" t="str">
        <f>'Master List'!M292</f>
        <v>The Gwrych Medical Centre</v>
      </c>
      <c r="M292" s="47" t="str">
        <f>VLOOKUP(L292, 'CWM &amp; Location'!B:D, 3, FALSE)</f>
        <v>Abergele</v>
      </c>
      <c r="N292" s="47" t="str">
        <f>IF('Master List'!O292="", 'Master List'!N292, CONCATENATE('Master List'!N292, " / ", 'Master List'!O292))</f>
        <v>General Practice</v>
      </c>
      <c r="O292" s="47" t="str">
        <f>'Master List'!P292</f>
        <v>Dr Kate Davies</v>
      </c>
      <c r="P292" s="47" t="str">
        <f>'Master List'!S292</f>
        <v>Glan Clwyd Hospital</v>
      </c>
      <c r="Q292" s="47" t="str">
        <f>VLOOKUP(P292, 'CWM &amp; Location'!B:D, 3, FALSE)</f>
        <v>Rhyl</v>
      </c>
      <c r="R292" s="47" t="str">
        <f>IF('Master List'!U292="", 'Master List'!T292, CONCATENATE('Master List'!T292, " / ", 'Master List'!U292))</f>
        <v>Gastroenterology</v>
      </c>
      <c r="S292" s="47" t="str">
        <f>'Master List'!V292</f>
        <v>Dr Aram Baghomian</v>
      </c>
      <c r="T292" s="49" t="str">
        <f>IF('Master List'!Y292="", "", 'Master List'!Y292)</f>
        <v/>
      </c>
      <c r="U292" s="49" t="str">
        <f>IF(T292="", "", VLOOKUP(T292, 'CWM &amp; Location'!B:D, 3, FALSE))</f>
        <v/>
      </c>
      <c r="V292" s="49" t="str">
        <f>IF('Master List'!Z292="", "", 'Master List'!Z292)</f>
        <v/>
      </c>
      <c r="W292" s="49" t="str">
        <f>IF('Master List'!AA292="", "", 'Master List'!AA292)</f>
        <v/>
      </c>
    </row>
    <row r="293" spans="1:23" ht="29.25" customHeight="1" x14ac:dyDescent="0.25">
      <c r="A293" s="47" t="str">
        <f>'Master List'!A293</f>
        <v>FP</v>
      </c>
      <c r="B293" s="47" t="str">
        <f>'Master List'!B293</f>
        <v>F2/7A1C/098a</v>
      </c>
      <c r="C293" s="47" t="str">
        <f>'Master List'!C293</f>
        <v>WAL/F2/098a</v>
      </c>
      <c r="D293" s="48">
        <v>1</v>
      </c>
      <c r="E293" s="52" t="str">
        <f t="shared" si="4"/>
        <v>General (Internal) Medicine / Geriatric Medicine, General Surgery / Colorectal Surgery, Trauma and Orthopaedic Surgery</v>
      </c>
      <c r="F293" s="49" t="str">
        <f>'Master List'!F293</f>
        <v>Betsi Cadwaladr University Health Board</v>
      </c>
      <c r="G293" s="49" t="str">
        <f>'Master List'!D293</f>
        <v>Dr Vedamurthy Adhiyaman</v>
      </c>
      <c r="H293" s="47" t="str">
        <f>'Master List'!G293</f>
        <v>Glan Clwyd Hospital</v>
      </c>
      <c r="I293" s="47" t="str">
        <f>VLOOKUP(H293, 'CWM &amp; Location'!B:D, 3, FALSE)</f>
        <v>Rhyl</v>
      </c>
      <c r="J293" s="47" t="str">
        <f>IF('Master List'!I293="", 'Master List'!H293, CONCATENATE('Master List'!H293, " / ", 'Master List'!I293))</f>
        <v>General (Internal) Medicine / Geriatric Medicine</v>
      </c>
      <c r="K293" s="47" t="str">
        <f>'Master List'!J293</f>
        <v>Dr Indrajit Chattopadhyay</v>
      </c>
      <c r="L293" s="47" t="str">
        <f>'Master List'!M293</f>
        <v>Glan Clwyd Hospital</v>
      </c>
      <c r="M293" s="47" t="str">
        <f>VLOOKUP(L293, 'CWM &amp; Location'!B:D, 3, FALSE)</f>
        <v>Rhyl</v>
      </c>
      <c r="N293" s="47" t="str">
        <f>IF('Master List'!O293="", 'Master List'!N293, CONCATENATE('Master List'!N293, " / ", 'Master List'!O293))</f>
        <v>General Surgery / Colorectal Surgery</v>
      </c>
      <c r="O293" s="47" t="str">
        <f>'Master List'!P293</f>
        <v>Mr Sheik Rehman</v>
      </c>
      <c r="P293" s="47" t="str">
        <f>'Master List'!S293</f>
        <v>Glan Clwyd Hospital</v>
      </c>
      <c r="Q293" s="47" t="str">
        <f>VLOOKUP(P293, 'CWM &amp; Location'!B:D, 3, FALSE)</f>
        <v>Rhyl</v>
      </c>
      <c r="R293" s="47" t="str">
        <f>IF('Master List'!U293="", 'Master List'!T293, CONCATENATE('Master List'!T293, " / ", 'Master List'!U293))</f>
        <v>Trauma and Orthopaedic Surgery</v>
      </c>
      <c r="S293" s="47" t="str">
        <f>'Master List'!V293</f>
        <v>Mr Farhan Alvi</v>
      </c>
      <c r="T293" s="49" t="str">
        <f>IF('Master List'!Y293="", "", 'Master List'!Y293)</f>
        <v/>
      </c>
      <c r="U293" s="49" t="str">
        <f>IF(T293="", "", VLOOKUP(T293, 'CWM &amp; Location'!B:D, 3, FALSE))</f>
        <v/>
      </c>
      <c r="V293" s="49" t="str">
        <f>IF('Master List'!Z293="", "", 'Master List'!Z293)</f>
        <v/>
      </c>
      <c r="W293" s="49" t="str">
        <f>IF('Master List'!AA293="", "", 'Master List'!AA293)</f>
        <v/>
      </c>
    </row>
    <row r="294" spans="1:23" ht="29.25" customHeight="1" x14ac:dyDescent="0.25">
      <c r="A294" s="47" t="str">
        <f>'Master List'!A294</f>
        <v>FP</v>
      </c>
      <c r="B294" s="47" t="str">
        <f>'Master List'!B294</f>
        <v>F2/7A1C/098b</v>
      </c>
      <c r="C294" s="47" t="str">
        <f>'Master List'!C294</f>
        <v>WAL/F2/098b</v>
      </c>
      <c r="D294" s="48">
        <v>1</v>
      </c>
      <c r="E294" s="52" t="str">
        <f t="shared" si="4"/>
        <v>Trauma and Orthopaedic Surgery, General (Internal) Medicine / Geriatric Medicine, General Surgery / Colorectal Surgery</v>
      </c>
      <c r="F294" s="49" t="str">
        <f>'Master List'!F294</f>
        <v>Betsi Cadwaladr University Health Board</v>
      </c>
      <c r="G294" s="49" t="str">
        <f>'Master List'!D294</f>
        <v>Mr Farhan Alvi</v>
      </c>
      <c r="H294" s="47" t="str">
        <f>'Master List'!G294</f>
        <v>Glan Clwyd Hospital</v>
      </c>
      <c r="I294" s="47" t="str">
        <f>VLOOKUP(H294, 'CWM &amp; Location'!B:D, 3, FALSE)</f>
        <v>Rhyl</v>
      </c>
      <c r="J294" s="47" t="str">
        <f>IF('Master List'!I294="", 'Master List'!H294, CONCATENATE('Master List'!H294, " / ", 'Master List'!I294))</f>
        <v>Trauma and Orthopaedic Surgery</v>
      </c>
      <c r="K294" s="47" t="str">
        <f>'Master List'!J294</f>
        <v>Mr Farhan Alvi</v>
      </c>
      <c r="L294" s="47" t="str">
        <f>'Master List'!M294</f>
        <v>Glan Clwyd Hospital</v>
      </c>
      <c r="M294" s="47" t="str">
        <f>VLOOKUP(L294, 'CWM &amp; Location'!B:D, 3, FALSE)</f>
        <v>Rhyl</v>
      </c>
      <c r="N294" s="47" t="str">
        <f>IF('Master List'!O294="", 'Master List'!N294, CONCATENATE('Master List'!N294, " / ", 'Master List'!O294))</f>
        <v>General (Internal) Medicine / Geriatric Medicine</v>
      </c>
      <c r="O294" s="47" t="str">
        <f>'Master List'!P294</f>
        <v>Dr Indrajit Chattopadhyay</v>
      </c>
      <c r="P294" s="47" t="str">
        <f>'Master List'!S294</f>
        <v>Glan Clwyd Hospital</v>
      </c>
      <c r="Q294" s="47" t="str">
        <f>VLOOKUP(P294, 'CWM &amp; Location'!B:D, 3, FALSE)</f>
        <v>Rhyl</v>
      </c>
      <c r="R294" s="47" t="str">
        <f>IF('Master List'!U294="", 'Master List'!T294, CONCATENATE('Master List'!T294, " / ", 'Master List'!U294))</f>
        <v>General Surgery / Colorectal Surgery</v>
      </c>
      <c r="S294" s="47" t="str">
        <f>'Master List'!V294</f>
        <v>Mr Sheik Rehman</v>
      </c>
      <c r="T294" s="49" t="str">
        <f>IF('Master List'!Y294="", "", 'Master List'!Y294)</f>
        <v/>
      </c>
      <c r="U294" s="49" t="str">
        <f>IF(T294="", "", VLOOKUP(T294, 'CWM &amp; Location'!B:D, 3, FALSE))</f>
        <v/>
      </c>
      <c r="V294" s="49" t="str">
        <f>IF('Master List'!Z294="", "", 'Master List'!Z294)</f>
        <v/>
      </c>
      <c r="W294" s="49" t="str">
        <f>IF('Master List'!AA294="", "", 'Master List'!AA294)</f>
        <v/>
      </c>
    </row>
    <row r="295" spans="1:23" ht="29.25" customHeight="1" x14ac:dyDescent="0.25">
      <c r="A295" s="47" t="str">
        <f>'Master List'!A295</f>
        <v>FP</v>
      </c>
      <c r="B295" s="47" t="str">
        <f>'Master List'!B295</f>
        <v>F2/7A1C/098c</v>
      </c>
      <c r="C295" s="47" t="str">
        <f>'Master List'!C295</f>
        <v>WAL/F2/098c</v>
      </c>
      <c r="D295" s="48">
        <v>1</v>
      </c>
      <c r="E295" s="52" t="str">
        <f t="shared" si="4"/>
        <v>General Surgery / Colorectal Surgery, Trauma and Orthopaedic Surgery, General (Internal) Medicine / Geriatric Medicine</v>
      </c>
      <c r="F295" s="49" t="str">
        <f>'Master List'!F295</f>
        <v>Betsi Cadwaladr University Health Board</v>
      </c>
      <c r="G295" s="49" t="str">
        <f>'Master List'!D295</f>
        <v>Mr Sheik Rehman</v>
      </c>
      <c r="H295" s="47" t="str">
        <f>'Master List'!G295</f>
        <v>Glan Clwyd Hospital</v>
      </c>
      <c r="I295" s="47" t="str">
        <f>VLOOKUP(H295, 'CWM &amp; Location'!B:D, 3, FALSE)</f>
        <v>Rhyl</v>
      </c>
      <c r="J295" s="47" t="str">
        <f>IF('Master List'!I295="", 'Master List'!H295, CONCATENATE('Master List'!H295, " / ", 'Master List'!I295))</f>
        <v>General Surgery / Colorectal Surgery</v>
      </c>
      <c r="K295" s="47" t="str">
        <f>'Master List'!J295</f>
        <v>Mr Sheik Rehman</v>
      </c>
      <c r="L295" s="47" t="str">
        <f>'Master List'!M295</f>
        <v>Glan Clwyd Hospital</v>
      </c>
      <c r="M295" s="47" t="str">
        <f>VLOOKUP(L295, 'CWM &amp; Location'!B:D, 3, FALSE)</f>
        <v>Rhyl</v>
      </c>
      <c r="N295" s="47" t="str">
        <f>IF('Master List'!O295="", 'Master List'!N295, CONCATENATE('Master List'!N295, " / ", 'Master List'!O295))</f>
        <v>Trauma and Orthopaedic Surgery</v>
      </c>
      <c r="O295" s="47" t="str">
        <f>'Master List'!P295</f>
        <v>Mr Farhan Alvi</v>
      </c>
      <c r="P295" s="47" t="str">
        <f>'Master List'!S295</f>
        <v>Glan Clwyd Hospital</v>
      </c>
      <c r="Q295" s="47" t="str">
        <f>VLOOKUP(P295, 'CWM &amp; Location'!B:D, 3, FALSE)</f>
        <v>Rhyl</v>
      </c>
      <c r="R295" s="47" t="str">
        <f>IF('Master List'!U295="", 'Master List'!T295, CONCATENATE('Master List'!T295, " / ", 'Master List'!U295))</f>
        <v>General (Internal) Medicine / Geriatric Medicine</v>
      </c>
      <c r="S295" s="47" t="str">
        <f>'Master List'!V295</f>
        <v>Dr Indrajit Chattopadhyay</v>
      </c>
      <c r="T295" s="49" t="str">
        <f>IF('Master List'!Y295="", "", 'Master List'!Y295)</f>
        <v/>
      </c>
      <c r="U295" s="49" t="str">
        <f>IF(T295="", "", VLOOKUP(T295, 'CWM &amp; Location'!B:D, 3, FALSE))</f>
        <v/>
      </c>
      <c r="V295" s="49" t="str">
        <f>IF('Master List'!Z295="", "", 'Master List'!Z295)</f>
        <v/>
      </c>
      <c r="W295" s="49" t="str">
        <f>IF('Master List'!AA295="", "", 'Master List'!AA295)</f>
        <v/>
      </c>
    </row>
    <row r="296" spans="1:23" ht="29.25" customHeight="1" x14ac:dyDescent="0.25">
      <c r="A296" s="47" t="str">
        <f>'Master List'!A296</f>
        <v>FP</v>
      </c>
      <c r="B296" s="47" t="str">
        <f>'Master List'!B296</f>
        <v>F2/7A1C/099a</v>
      </c>
      <c r="C296" s="47" t="str">
        <f>'Master List'!C296</f>
        <v>WAL/F2/099a</v>
      </c>
      <c r="D296" s="48">
        <v>1</v>
      </c>
      <c r="E296" s="52" t="str">
        <f t="shared" si="4"/>
        <v>General (Internal) Medicine / Respiratory Medicine, Emergency Medicine, Acute Internal Medicine</v>
      </c>
      <c r="F296" s="49" t="str">
        <f>'Master List'!F296</f>
        <v>Betsi Cadwaladr University Health Board</v>
      </c>
      <c r="G296" s="49" t="str">
        <f>'Master List'!D296</f>
        <v>Dr Robin Poyner</v>
      </c>
      <c r="H296" s="47" t="str">
        <f>'Master List'!G296</f>
        <v>Glan Clwyd Hospital</v>
      </c>
      <c r="I296" s="47" t="str">
        <f>VLOOKUP(H296, 'CWM &amp; Location'!B:D, 3, FALSE)</f>
        <v>Rhyl</v>
      </c>
      <c r="J296" s="47" t="str">
        <f>IF('Master List'!I296="", 'Master List'!H296, CONCATENATE('Master List'!H296, " / ", 'Master List'!I296))</f>
        <v>General (Internal) Medicine / Respiratory Medicine</v>
      </c>
      <c r="K296" s="47" t="str">
        <f>'Master List'!J296</f>
        <v>Dr Robin Poyner</v>
      </c>
      <c r="L296" s="47" t="str">
        <f>'Master List'!M296</f>
        <v>Glan Clwyd Hospital</v>
      </c>
      <c r="M296" s="47" t="str">
        <f>VLOOKUP(L296, 'CWM &amp; Location'!B:D, 3, FALSE)</f>
        <v>Rhyl</v>
      </c>
      <c r="N296" s="47" t="str">
        <f>IF('Master List'!O296="", 'Master List'!N296, CONCATENATE('Master List'!N296, " / ", 'Master List'!O296))</f>
        <v>Emergency Medicine</v>
      </c>
      <c r="O296" s="47" t="str">
        <f>'Master List'!P296</f>
        <v>Dr Thomas O'Driscoll</v>
      </c>
      <c r="P296" s="47" t="str">
        <f>'Master List'!S296</f>
        <v>Glan Clwyd Hospital</v>
      </c>
      <c r="Q296" s="47" t="str">
        <f>VLOOKUP(P296, 'CWM &amp; Location'!B:D, 3, FALSE)</f>
        <v>Rhyl</v>
      </c>
      <c r="R296" s="47" t="str">
        <f>IF('Master List'!U296="", 'Master List'!T296, CONCATENATE('Master List'!T296, " / ", 'Master List'!U296))</f>
        <v>Acute Internal Medicine</v>
      </c>
      <c r="S296" s="47" t="str">
        <f>'Master List'!V296</f>
        <v>Dr Gayatri Sreemantula</v>
      </c>
      <c r="T296" s="49" t="str">
        <f>IF('Master List'!Y296="", "", 'Master List'!Y296)</f>
        <v/>
      </c>
      <c r="U296" s="49" t="str">
        <f>IF(T296="", "", VLOOKUP(T296, 'CWM &amp; Location'!B:D, 3, FALSE))</f>
        <v/>
      </c>
      <c r="V296" s="49" t="str">
        <f>IF('Master List'!Z296="", "", 'Master List'!Z296)</f>
        <v/>
      </c>
      <c r="W296" s="49" t="str">
        <f>IF('Master List'!AA296="", "", 'Master List'!AA296)</f>
        <v/>
      </c>
    </row>
    <row r="297" spans="1:23" ht="29.25" customHeight="1" x14ac:dyDescent="0.25">
      <c r="A297" s="47" t="str">
        <f>'Master List'!A297</f>
        <v>FP</v>
      </c>
      <c r="B297" s="47" t="str">
        <f>'Master List'!B297</f>
        <v>F2/7A1C/099b</v>
      </c>
      <c r="C297" s="47" t="str">
        <f>'Master List'!C297</f>
        <v>WAL/F2/099b</v>
      </c>
      <c r="D297" s="48">
        <v>1</v>
      </c>
      <c r="E297" s="52" t="str">
        <f t="shared" si="4"/>
        <v>Acute Internal Medicine, General (Internal) Medicine / Respiratory Medicine, Emergency Medicine</v>
      </c>
      <c r="F297" s="49" t="str">
        <f>'Master List'!F297</f>
        <v>Betsi Cadwaladr University Health Board</v>
      </c>
      <c r="G297" s="49" t="str">
        <f>'Master List'!D297</f>
        <v>Dr Gayatri Sreemantula</v>
      </c>
      <c r="H297" s="47" t="str">
        <f>'Master List'!G297</f>
        <v>Glan Clwyd Hospital</v>
      </c>
      <c r="I297" s="47" t="str">
        <f>VLOOKUP(H297, 'CWM &amp; Location'!B:D, 3, FALSE)</f>
        <v>Rhyl</v>
      </c>
      <c r="J297" s="47" t="str">
        <f>IF('Master List'!I297="", 'Master List'!H297, CONCATENATE('Master List'!H297, " / ", 'Master List'!I297))</f>
        <v>Acute Internal Medicine</v>
      </c>
      <c r="K297" s="47" t="str">
        <f>'Master List'!J297</f>
        <v>Dr Gayatri Sreemantula</v>
      </c>
      <c r="L297" s="47" t="str">
        <f>'Master List'!M297</f>
        <v>Glan Clwyd Hospital</v>
      </c>
      <c r="M297" s="47" t="str">
        <f>VLOOKUP(L297, 'CWM &amp; Location'!B:D, 3, FALSE)</f>
        <v>Rhyl</v>
      </c>
      <c r="N297" s="47" t="str">
        <f>IF('Master List'!O297="", 'Master List'!N297, CONCATENATE('Master List'!N297, " / ", 'Master List'!O297))</f>
        <v>General (Internal) Medicine / Respiratory Medicine</v>
      </c>
      <c r="O297" s="47" t="str">
        <f>'Master List'!P297</f>
        <v>Dr Robin Poyner</v>
      </c>
      <c r="P297" s="47" t="str">
        <f>'Master List'!S297</f>
        <v>Glan Clwyd Hospital</v>
      </c>
      <c r="Q297" s="47" t="str">
        <f>VLOOKUP(P297, 'CWM &amp; Location'!B:D, 3, FALSE)</f>
        <v>Rhyl</v>
      </c>
      <c r="R297" s="47" t="str">
        <f>IF('Master List'!U297="", 'Master List'!T297, CONCATENATE('Master List'!T297, " / ", 'Master List'!U297))</f>
        <v>Emergency Medicine</v>
      </c>
      <c r="S297" s="47" t="str">
        <f>'Master List'!V297</f>
        <v>Dr Thomas O'Driscoll</v>
      </c>
      <c r="T297" s="49" t="str">
        <f>IF('Master List'!Y297="", "", 'Master List'!Y297)</f>
        <v/>
      </c>
      <c r="U297" s="49" t="str">
        <f>IF(T297="", "", VLOOKUP(T297, 'CWM &amp; Location'!B:D, 3, FALSE))</f>
        <v/>
      </c>
      <c r="V297" s="49" t="str">
        <f>IF('Master List'!Z297="", "", 'Master List'!Z297)</f>
        <v/>
      </c>
      <c r="W297" s="49" t="str">
        <f>IF('Master List'!AA297="", "", 'Master List'!AA297)</f>
        <v/>
      </c>
    </row>
    <row r="298" spans="1:23" ht="29.25" customHeight="1" x14ac:dyDescent="0.25">
      <c r="A298" s="47" t="str">
        <f>'Master List'!A298</f>
        <v>FP</v>
      </c>
      <c r="B298" s="47" t="str">
        <f>'Master List'!B298</f>
        <v>F2/7A1C/099c</v>
      </c>
      <c r="C298" s="47" t="str">
        <f>'Master List'!C298</f>
        <v>WAL/F2/099c</v>
      </c>
      <c r="D298" s="48">
        <v>1</v>
      </c>
      <c r="E298" s="52" t="str">
        <f t="shared" si="4"/>
        <v>Emergency Medicine, Acute Internal Medicine, General (Internal) Medicine / Respiratory Medicine</v>
      </c>
      <c r="F298" s="49" t="str">
        <f>'Master List'!F298</f>
        <v>Betsi Cadwaladr University Health Board</v>
      </c>
      <c r="G298" s="49" t="str">
        <f>'Master List'!D298</f>
        <v>Dr Thomas O'Driscoll</v>
      </c>
      <c r="H298" s="47" t="str">
        <f>'Master List'!G298</f>
        <v>Glan Clwyd Hospital</v>
      </c>
      <c r="I298" s="47" t="str">
        <f>VLOOKUP(H298, 'CWM &amp; Location'!B:D, 3, FALSE)</f>
        <v>Rhyl</v>
      </c>
      <c r="J298" s="47" t="str">
        <f>IF('Master List'!I298="", 'Master List'!H298, CONCATENATE('Master List'!H298, " / ", 'Master List'!I298))</f>
        <v>Emergency Medicine</v>
      </c>
      <c r="K298" s="47" t="str">
        <f>'Master List'!J298</f>
        <v>Dr Thomas O'Driscoll</v>
      </c>
      <c r="L298" s="47" t="str">
        <f>'Master List'!M298</f>
        <v>Glan Clwyd Hospital</v>
      </c>
      <c r="M298" s="47" t="str">
        <f>VLOOKUP(L298, 'CWM &amp; Location'!B:D, 3, FALSE)</f>
        <v>Rhyl</v>
      </c>
      <c r="N298" s="47" t="str">
        <f>IF('Master List'!O298="", 'Master List'!N298, CONCATENATE('Master List'!N298, " / ", 'Master List'!O298))</f>
        <v>Acute Internal Medicine</v>
      </c>
      <c r="O298" s="47" t="str">
        <f>'Master List'!P298</f>
        <v>Dr Gayatri Sreemantula</v>
      </c>
      <c r="P298" s="47" t="str">
        <f>'Master List'!S298</f>
        <v>Glan Clwyd Hospital</v>
      </c>
      <c r="Q298" s="47" t="str">
        <f>VLOOKUP(P298, 'CWM &amp; Location'!B:D, 3, FALSE)</f>
        <v>Rhyl</v>
      </c>
      <c r="R298" s="47" t="str">
        <f>IF('Master List'!U298="", 'Master List'!T298, CONCATENATE('Master List'!T298, " / ", 'Master List'!U298))</f>
        <v>General (Internal) Medicine / Respiratory Medicine</v>
      </c>
      <c r="S298" s="47" t="str">
        <f>'Master List'!V298</f>
        <v>Dr Robin Poyner</v>
      </c>
      <c r="T298" s="49" t="str">
        <f>IF('Master List'!Y298="", "", 'Master List'!Y298)</f>
        <v/>
      </c>
      <c r="U298" s="49" t="str">
        <f>IF(T298="", "", VLOOKUP(T298, 'CWM &amp; Location'!B:D, 3, FALSE))</f>
        <v/>
      </c>
      <c r="V298" s="49" t="str">
        <f>IF('Master List'!Z298="", "", 'Master List'!Z298)</f>
        <v/>
      </c>
      <c r="W298" s="49" t="str">
        <f>IF('Master List'!AA298="", "", 'Master List'!AA298)</f>
        <v/>
      </c>
    </row>
    <row r="299" spans="1:23" ht="29.25" customHeight="1" x14ac:dyDescent="0.25">
      <c r="A299" s="47" t="str">
        <f>'Master List'!A299</f>
        <v>FP</v>
      </c>
      <c r="B299" s="47" t="str">
        <f>'Master List'!B299</f>
        <v>F2/7A1C/100a</v>
      </c>
      <c r="C299" s="47" t="str">
        <f>'Master List'!C299</f>
        <v>WAL/F2/100a</v>
      </c>
      <c r="D299" s="48">
        <v>1</v>
      </c>
      <c r="E299" s="52" t="str">
        <f t="shared" si="4"/>
        <v>General (Internal) Medicine / Geriatric Medicine, Dermatology, Paediatrics</v>
      </c>
      <c r="F299" s="49" t="str">
        <f>'Master List'!F299</f>
        <v>Betsi Cadwaladr University Health Board</v>
      </c>
      <c r="G299" s="49" t="str">
        <f>'Master List'!D299</f>
        <v>Dr Sanghamitra Chakrabarti</v>
      </c>
      <c r="H299" s="47" t="str">
        <f>'Master List'!G299</f>
        <v>Glan Clwyd Hospital</v>
      </c>
      <c r="I299" s="47" t="str">
        <f>VLOOKUP(H299, 'CWM &amp; Location'!B:D, 3, FALSE)</f>
        <v>Rhyl</v>
      </c>
      <c r="J299" s="47" t="str">
        <f>IF('Master List'!I299="", 'Master List'!H299, CONCATENATE('Master List'!H299, " / ", 'Master List'!I299))</f>
        <v>General (Internal) Medicine / Geriatric Medicine</v>
      </c>
      <c r="K299" s="47" t="str">
        <f>'Master List'!J299</f>
        <v>Dr Sanghamitra Chakrabarti</v>
      </c>
      <c r="L299" s="47" t="str">
        <f>'Master List'!M299</f>
        <v>Glan Clwyd Hospital</v>
      </c>
      <c r="M299" s="47" t="str">
        <f>VLOOKUP(L299, 'CWM &amp; Location'!B:D, 3, FALSE)</f>
        <v>Rhyl</v>
      </c>
      <c r="N299" s="47" t="str">
        <f>IF('Master List'!O299="", 'Master List'!N299, CONCATENATE('Master List'!N299, " / ", 'Master List'!O299))</f>
        <v>Dermatology</v>
      </c>
      <c r="O299" s="47" t="str">
        <f>'Master List'!P299</f>
        <v>Dr Rachel Waas</v>
      </c>
      <c r="P299" s="47" t="str">
        <f>'Master List'!S299</f>
        <v>Glan Clwyd Hospital</v>
      </c>
      <c r="Q299" s="47" t="str">
        <f>VLOOKUP(P299, 'CWM &amp; Location'!B:D, 3, FALSE)</f>
        <v>Rhyl</v>
      </c>
      <c r="R299" s="47" t="str">
        <f>IF('Master List'!U299="", 'Master List'!T299, CONCATENATE('Master List'!T299, " / ", 'Master List'!U299))</f>
        <v>Paediatrics</v>
      </c>
      <c r="S299" s="47" t="str">
        <f>'Master List'!V299</f>
        <v>Dr Matthew Sandman</v>
      </c>
      <c r="T299" s="49" t="str">
        <f>IF('Master List'!Y299="", "", 'Master List'!Y299)</f>
        <v/>
      </c>
      <c r="U299" s="49" t="str">
        <f>IF(T299="", "", VLOOKUP(T299, 'CWM &amp; Location'!B:D, 3, FALSE))</f>
        <v/>
      </c>
      <c r="V299" s="49" t="str">
        <f>IF('Master List'!Z299="", "", 'Master List'!Z299)</f>
        <v/>
      </c>
      <c r="W299" s="49" t="str">
        <f>IF('Master List'!AA299="", "", 'Master List'!AA299)</f>
        <v/>
      </c>
    </row>
    <row r="300" spans="1:23" ht="29.25" customHeight="1" x14ac:dyDescent="0.25">
      <c r="A300" s="47" t="str">
        <f>'Master List'!A300</f>
        <v>FP</v>
      </c>
      <c r="B300" s="47" t="str">
        <f>'Master List'!B300</f>
        <v>F2/7A1C/100b</v>
      </c>
      <c r="C300" s="47" t="str">
        <f>'Master List'!C300</f>
        <v>WAL/F2/100b</v>
      </c>
      <c r="D300" s="48">
        <v>1</v>
      </c>
      <c r="E300" s="52" t="str">
        <f t="shared" si="4"/>
        <v>Paediatrics, General (Internal) Medicine / Geriatric Medicine, Dermatology</v>
      </c>
      <c r="F300" s="49" t="str">
        <f>'Master List'!F300</f>
        <v>Betsi Cadwaladr University Health Board</v>
      </c>
      <c r="G300" s="49" t="str">
        <f>'Master List'!D300</f>
        <v>Dr Matthew Sandman</v>
      </c>
      <c r="H300" s="47" t="str">
        <f>'Master List'!G300</f>
        <v>Glan Clwyd Hospital</v>
      </c>
      <c r="I300" s="47" t="str">
        <f>VLOOKUP(H300, 'CWM &amp; Location'!B:D, 3, FALSE)</f>
        <v>Rhyl</v>
      </c>
      <c r="J300" s="47" t="str">
        <f>IF('Master List'!I300="", 'Master List'!H300, CONCATENATE('Master List'!H300, " / ", 'Master List'!I300))</f>
        <v>Paediatrics</v>
      </c>
      <c r="K300" s="47" t="str">
        <f>'Master List'!J300</f>
        <v>Dr Matthew Sandman</v>
      </c>
      <c r="L300" s="47" t="str">
        <f>'Master List'!M300</f>
        <v>Glan Clwyd Hospital</v>
      </c>
      <c r="M300" s="47" t="str">
        <f>VLOOKUP(L300, 'CWM &amp; Location'!B:D, 3, FALSE)</f>
        <v>Rhyl</v>
      </c>
      <c r="N300" s="47" t="str">
        <f>IF('Master List'!O300="", 'Master List'!N300, CONCATENATE('Master List'!N300, " / ", 'Master List'!O300))</f>
        <v>General (Internal) Medicine / Geriatric Medicine</v>
      </c>
      <c r="O300" s="47" t="str">
        <f>'Master List'!P300</f>
        <v>Dr Sanghamitra Chakrabarti</v>
      </c>
      <c r="P300" s="47" t="str">
        <f>'Master List'!S300</f>
        <v>Glan Clwyd Hospital</v>
      </c>
      <c r="Q300" s="47" t="str">
        <f>VLOOKUP(P300, 'CWM &amp; Location'!B:D, 3, FALSE)</f>
        <v>Rhyl</v>
      </c>
      <c r="R300" s="47" t="str">
        <f>IF('Master List'!U300="", 'Master List'!T300, CONCATENATE('Master List'!T300, " / ", 'Master List'!U300))</f>
        <v>Dermatology</v>
      </c>
      <c r="S300" s="47" t="str">
        <f>'Master List'!V300</f>
        <v>Dr Rachel Waas</v>
      </c>
      <c r="T300" s="49" t="str">
        <f>IF('Master List'!Y300="", "", 'Master List'!Y300)</f>
        <v/>
      </c>
      <c r="U300" s="49" t="str">
        <f>IF(T300="", "", VLOOKUP(T300, 'CWM &amp; Location'!B:D, 3, FALSE))</f>
        <v/>
      </c>
      <c r="V300" s="49" t="str">
        <f>IF('Master List'!Z300="", "", 'Master List'!Z300)</f>
        <v/>
      </c>
      <c r="W300" s="49" t="str">
        <f>IF('Master List'!AA300="", "", 'Master List'!AA300)</f>
        <v/>
      </c>
    </row>
    <row r="301" spans="1:23" ht="29.25" customHeight="1" x14ac:dyDescent="0.25">
      <c r="A301" s="47" t="str">
        <f>'Master List'!A301</f>
        <v>FP</v>
      </c>
      <c r="B301" s="47" t="str">
        <f>'Master List'!B301</f>
        <v>F2/7A1C/100c</v>
      </c>
      <c r="C301" s="47" t="str">
        <f>'Master List'!C301</f>
        <v>WAL/F2/100c</v>
      </c>
      <c r="D301" s="48">
        <v>1</v>
      </c>
      <c r="E301" s="52" t="str">
        <f t="shared" si="4"/>
        <v>Dermatology, Paediatrics, General (Internal) Medicine / Geriatric Medicine</v>
      </c>
      <c r="F301" s="49" t="str">
        <f>'Master List'!F301</f>
        <v>Betsi Cadwaladr University Health Board</v>
      </c>
      <c r="G301" s="49" t="str">
        <f>'Master List'!D301</f>
        <v>Dr Rachel Waas</v>
      </c>
      <c r="H301" s="47" t="str">
        <f>'Master List'!G301</f>
        <v>Glan Clwyd Hospital</v>
      </c>
      <c r="I301" s="47" t="str">
        <f>VLOOKUP(H301, 'CWM &amp; Location'!B:D, 3, FALSE)</f>
        <v>Rhyl</v>
      </c>
      <c r="J301" s="47" t="str">
        <f>IF('Master List'!I301="", 'Master List'!H301, CONCATENATE('Master List'!H301, " / ", 'Master List'!I301))</f>
        <v>Dermatology</v>
      </c>
      <c r="K301" s="47" t="str">
        <f>'Master List'!J301</f>
        <v>Dr Rachel Waas</v>
      </c>
      <c r="L301" s="47" t="str">
        <f>'Master List'!M301</f>
        <v>Glan Clwyd Hospital</v>
      </c>
      <c r="M301" s="47" t="str">
        <f>VLOOKUP(L301, 'CWM &amp; Location'!B:D, 3, FALSE)</f>
        <v>Rhyl</v>
      </c>
      <c r="N301" s="47" t="str">
        <f>IF('Master List'!O301="", 'Master List'!N301, CONCATENATE('Master List'!N301, " / ", 'Master List'!O301))</f>
        <v>Paediatrics</v>
      </c>
      <c r="O301" s="47" t="str">
        <f>'Master List'!P301</f>
        <v>Dr Matthew Sandman</v>
      </c>
      <c r="P301" s="47" t="str">
        <f>'Master List'!S301</f>
        <v>Glan Clwyd Hospital</v>
      </c>
      <c r="Q301" s="47" t="str">
        <f>VLOOKUP(P301, 'CWM &amp; Location'!B:D, 3, FALSE)</f>
        <v>Rhyl</v>
      </c>
      <c r="R301" s="47" t="str">
        <f>IF('Master List'!U301="", 'Master List'!T301, CONCATENATE('Master List'!T301, " / ", 'Master List'!U301))</f>
        <v>General (Internal) Medicine / Geriatric Medicine</v>
      </c>
      <c r="S301" s="47" t="str">
        <f>'Master List'!V301</f>
        <v>Dr Sanghamitra Chakrabarti</v>
      </c>
      <c r="T301" s="49" t="str">
        <f>IF('Master List'!Y301="", "", 'Master List'!Y301)</f>
        <v/>
      </c>
      <c r="U301" s="49" t="str">
        <f>IF(T301="", "", VLOOKUP(T301, 'CWM &amp; Location'!B:D, 3, FALSE))</f>
        <v/>
      </c>
      <c r="V301" s="49" t="str">
        <f>IF('Master List'!Z301="", "", 'Master List'!Z301)</f>
        <v/>
      </c>
      <c r="W301" s="49" t="str">
        <f>IF('Master List'!AA301="", "", 'Master List'!AA301)</f>
        <v/>
      </c>
    </row>
    <row r="302" spans="1:23" ht="29.25" customHeight="1" x14ac:dyDescent="0.25">
      <c r="A302" s="47" t="str">
        <f>'Master List'!A302</f>
        <v>FP</v>
      </c>
      <c r="B302" s="47" t="str">
        <f>'Master List'!B302</f>
        <v>F2/7A1C/101a</v>
      </c>
      <c r="C302" s="47" t="str">
        <f>'Master List'!C302</f>
        <v>WAL/F2/101a</v>
      </c>
      <c r="D302" s="48">
        <v>1</v>
      </c>
      <c r="E302" s="52" t="str">
        <f t="shared" si="4"/>
        <v>Specialty to be confirmed, General Psychiatry, General Surgery / Otolaryngology</v>
      </c>
      <c r="F302" s="49" t="str">
        <f>'Master List'!F302</f>
        <v>Betsi Cadwaladr University Health Board</v>
      </c>
      <c r="G302" s="49" t="str">
        <f>'Master List'!D302</f>
        <v>Supervisor to be confirmed</v>
      </c>
      <c r="H302" s="47" t="str">
        <f>'Master List'!G302</f>
        <v>Site to be confirmed</v>
      </c>
      <c r="I302" s="47" t="str">
        <f>VLOOKUP(H302, 'CWM &amp; Location'!B:D, 3, FALSE)</f>
        <v>Site To Be Confirmed</v>
      </c>
      <c r="J302" s="47" t="str">
        <f>IF('Master List'!I302="", 'Master List'!H302, CONCATENATE('Master List'!H302, " / ", 'Master List'!I302))</f>
        <v>Specialty to be confirmed</v>
      </c>
      <c r="K302" s="47" t="str">
        <f>'Master List'!J302</f>
        <v>Supervisor to be confirmed</v>
      </c>
      <c r="L302" s="47" t="str">
        <f>'Master List'!M302</f>
        <v>Glan Clwyd Hospital</v>
      </c>
      <c r="M302" s="47" t="str">
        <f>VLOOKUP(L302, 'CWM &amp; Location'!B:D, 3, FALSE)</f>
        <v>Rhyl</v>
      </c>
      <c r="N302" s="47" t="str">
        <f>IF('Master List'!O302="", 'Master List'!N302, CONCATENATE('Master List'!N302, " / ", 'Master List'!O302))</f>
        <v>General Psychiatry</v>
      </c>
      <c r="O302" s="47" t="str">
        <f>'Master List'!P302</f>
        <v>Dr Stuart Porter</v>
      </c>
      <c r="P302" s="47" t="str">
        <f>'Master List'!S302</f>
        <v>Glan Clwyd Hospital</v>
      </c>
      <c r="Q302" s="47" t="str">
        <f>VLOOKUP(P302, 'CWM &amp; Location'!B:D, 3, FALSE)</f>
        <v>Rhyl</v>
      </c>
      <c r="R302" s="47" t="str">
        <f>IF('Master List'!U302="", 'Master List'!T302, CONCATENATE('Master List'!T302, " / ", 'Master List'!U302))</f>
        <v>General Surgery / Otolaryngology</v>
      </c>
      <c r="S302" s="47" t="str">
        <f>'Master List'!V302</f>
        <v>Mr Richard Anthony</v>
      </c>
      <c r="T302" s="49" t="str">
        <f>IF('Master List'!Y302="", "", 'Master List'!Y302)</f>
        <v/>
      </c>
      <c r="U302" s="49" t="str">
        <f>IF(T302="", "", VLOOKUP(T302, 'CWM &amp; Location'!B:D, 3, FALSE))</f>
        <v/>
      </c>
      <c r="V302" s="49" t="str">
        <f>IF('Master List'!Z302="", "", 'Master List'!Z302)</f>
        <v/>
      </c>
      <c r="W302" s="49" t="str">
        <f>IF('Master List'!AA302="", "", 'Master List'!AA302)</f>
        <v/>
      </c>
    </row>
    <row r="303" spans="1:23" ht="29.25" customHeight="1" x14ac:dyDescent="0.25">
      <c r="A303" s="47" t="str">
        <f>'Master List'!A303</f>
        <v>FP</v>
      </c>
      <c r="B303" s="47" t="str">
        <f>'Master List'!B303</f>
        <v>F2/7A1C/101b</v>
      </c>
      <c r="C303" s="47" t="str">
        <f>'Master List'!C303</f>
        <v>WAL/F2/101b</v>
      </c>
      <c r="D303" s="48">
        <v>1</v>
      </c>
      <c r="E303" s="52" t="str">
        <f t="shared" si="4"/>
        <v>General Surgery / Otolaryngology, Specialty to be confirmed, General Psychiatry</v>
      </c>
      <c r="F303" s="49" t="str">
        <f>'Master List'!F303</f>
        <v>Betsi Cadwaladr University Health Board</v>
      </c>
      <c r="G303" s="49" t="str">
        <f>'Master List'!D303</f>
        <v>Mr Richard Anthony</v>
      </c>
      <c r="H303" s="47" t="str">
        <f>'Master List'!G303</f>
        <v>Glan Clwyd Hospital</v>
      </c>
      <c r="I303" s="47" t="str">
        <f>VLOOKUP(H303, 'CWM &amp; Location'!B:D, 3, FALSE)</f>
        <v>Rhyl</v>
      </c>
      <c r="J303" s="47" t="str">
        <f>IF('Master List'!I303="", 'Master List'!H303, CONCATENATE('Master List'!H303, " / ", 'Master List'!I303))</f>
        <v>General Surgery / Otolaryngology</v>
      </c>
      <c r="K303" s="47" t="str">
        <f>'Master List'!J303</f>
        <v>Mr Richard Anthony</v>
      </c>
      <c r="L303" s="47" t="str">
        <f>'Master List'!M303</f>
        <v>Site to be confirmed</v>
      </c>
      <c r="M303" s="47" t="str">
        <f>VLOOKUP(L303, 'CWM &amp; Location'!B:D, 3, FALSE)</f>
        <v>Site To Be Confirmed</v>
      </c>
      <c r="N303" s="47" t="str">
        <f>IF('Master List'!O303="", 'Master List'!N303, CONCATENATE('Master List'!N303, " / ", 'Master List'!O303))</f>
        <v>Specialty to be confirmed</v>
      </c>
      <c r="O303" s="47" t="str">
        <f>'Master List'!P303</f>
        <v>Supervisor to be confirmed</v>
      </c>
      <c r="P303" s="47" t="str">
        <f>'Master List'!S303</f>
        <v>Glan Clwyd Hospital</v>
      </c>
      <c r="Q303" s="47" t="str">
        <f>VLOOKUP(P303, 'CWM &amp; Location'!B:D, 3, FALSE)</f>
        <v>Rhyl</v>
      </c>
      <c r="R303" s="47" t="str">
        <f>IF('Master List'!U303="", 'Master List'!T303, CONCATENATE('Master List'!T303, " / ", 'Master List'!U303))</f>
        <v>General Psychiatry</v>
      </c>
      <c r="S303" s="47" t="str">
        <f>'Master List'!V303</f>
        <v>Dr Stuart Porter</v>
      </c>
      <c r="T303" s="49" t="str">
        <f>IF('Master List'!Y303="", "", 'Master List'!Y303)</f>
        <v/>
      </c>
      <c r="U303" s="49" t="str">
        <f>IF(T303="", "", VLOOKUP(T303, 'CWM &amp; Location'!B:D, 3, FALSE))</f>
        <v/>
      </c>
      <c r="V303" s="49" t="str">
        <f>IF('Master List'!Z303="", "", 'Master List'!Z303)</f>
        <v/>
      </c>
      <c r="W303" s="49" t="str">
        <f>IF('Master List'!AA303="", "", 'Master List'!AA303)</f>
        <v/>
      </c>
    </row>
    <row r="304" spans="1:23" ht="29.25" customHeight="1" x14ac:dyDescent="0.25">
      <c r="A304" s="47" t="str">
        <f>'Master List'!A304</f>
        <v>FP</v>
      </c>
      <c r="B304" s="47" t="str">
        <f>'Master List'!B304</f>
        <v>F2/7A1C/101c</v>
      </c>
      <c r="C304" s="47" t="str">
        <f>'Master List'!C304</f>
        <v>WAL/F2/101c</v>
      </c>
      <c r="D304" s="48">
        <v>1</v>
      </c>
      <c r="E304" s="52" t="str">
        <f t="shared" si="4"/>
        <v>General Psychiatry, General Surgery / Otolaryngology, Specialty to be confirmed</v>
      </c>
      <c r="F304" s="49" t="str">
        <f>'Master List'!F304</f>
        <v>Betsi Cadwaladr University Health Board</v>
      </c>
      <c r="G304" s="49" t="str">
        <f>'Master List'!D304</f>
        <v>Dr Stuart Porter</v>
      </c>
      <c r="H304" s="47" t="str">
        <f>'Master List'!G304</f>
        <v>Glan Clwyd Hospital</v>
      </c>
      <c r="I304" s="47" t="str">
        <f>VLOOKUP(H304, 'CWM &amp; Location'!B:D, 3, FALSE)</f>
        <v>Rhyl</v>
      </c>
      <c r="J304" s="47" t="str">
        <f>IF('Master List'!I304="", 'Master List'!H304, CONCATENATE('Master List'!H304, " / ", 'Master List'!I304))</f>
        <v>General Psychiatry</v>
      </c>
      <c r="K304" s="47" t="str">
        <f>'Master List'!J304</f>
        <v>Dr Stuart Porter</v>
      </c>
      <c r="L304" s="47" t="str">
        <f>'Master List'!M304</f>
        <v>Glan Clwyd Hospital</v>
      </c>
      <c r="M304" s="47" t="str">
        <f>VLOOKUP(L304, 'CWM &amp; Location'!B:D, 3, FALSE)</f>
        <v>Rhyl</v>
      </c>
      <c r="N304" s="47" t="str">
        <f>IF('Master List'!O304="", 'Master List'!N304, CONCATENATE('Master List'!N304, " / ", 'Master List'!O304))</f>
        <v>General Surgery / Otolaryngology</v>
      </c>
      <c r="O304" s="47" t="str">
        <f>'Master List'!P304</f>
        <v>Mr Richard Anthony</v>
      </c>
      <c r="P304" s="47" t="str">
        <f>'Master List'!S304</f>
        <v>Site to be confirmed</v>
      </c>
      <c r="Q304" s="47" t="str">
        <f>VLOOKUP(P304, 'CWM &amp; Location'!B:D, 3, FALSE)</f>
        <v>Site To Be Confirmed</v>
      </c>
      <c r="R304" s="47" t="str">
        <f>IF('Master List'!U304="", 'Master List'!T304, CONCATENATE('Master List'!T304, " / ", 'Master List'!U304))</f>
        <v>Specialty to be confirmed</v>
      </c>
      <c r="S304" s="47" t="str">
        <f>'Master List'!V304</f>
        <v>Supervisor to be confirmed</v>
      </c>
      <c r="T304" s="49" t="str">
        <f>IF('Master List'!Y304="", "", 'Master List'!Y304)</f>
        <v/>
      </c>
      <c r="U304" s="49" t="str">
        <f>IF(T304="", "", VLOOKUP(T304, 'CWM &amp; Location'!B:D, 3, FALSE))</f>
        <v/>
      </c>
      <c r="V304" s="49" t="str">
        <f>IF('Master List'!Z304="", "", 'Master List'!Z304)</f>
        <v/>
      </c>
      <c r="W304" s="49" t="str">
        <f>IF('Master List'!AA304="", "", 'Master List'!AA304)</f>
        <v/>
      </c>
    </row>
    <row r="305" spans="1:23" ht="29.25" customHeight="1" x14ac:dyDescent="0.25">
      <c r="A305" s="47" t="str">
        <f>'Master List'!A305</f>
        <v>FP</v>
      </c>
      <c r="B305" s="47" t="str">
        <f>'Master List'!B305</f>
        <v>F2/7A1W/102a</v>
      </c>
      <c r="C305" s="47" t="str">
        <f>'Master List'!C305</f>
        <v>WAL/F2/102a</v>
      </c>
      <c r="D305" s="48">
        <v>1</v>
      </c>
      <c r="E305" s="52" t="str">
        <f t="shared" si="4"/>
        <v>Emergency Medicine, General Surgery / Colorectal Surgery, Anaesthetics</v>
      </c>
      <c r="F305" s="49" t="str">
        <f>'Master List'!F305</f>
        <v>Betsi Cadwaladr University Health Board</v>
      </c>
      <c r="G305" s="49" t="str">
        <f>'Master List'!D305</f>
        <v>Dr Rob Perry</v>
      </c>
      <c r="H305" s="47" t="str">
        <f>'Master List'!G305</f>
        <v>Ysbyty Gwynedd</v>
      </c>
      <c r="I305" s="47" t="str">
        <f>VLOOKUP(H305, 'CWM &amp; Location'!B:D, 3, FALSE)</f>
        <v>Bangor</v>
      </c>
      <c r="J305" s="47" t="str">
        <f>IF('Master List'!I305="", 'Master List'!H305, CONCATENATE('Master List'!H305, " / ", 'Master List'!I305))</f>
        <v>Emergency Medicine</v>
      </c>
      <c r="K305" s="47" t="str">
        <f>'Master List'!J305</f>
        <v>Dr Rob Perry</v>
      </c>
      <c r="L305" s="47" t="str">
        <f>'Master List'!M305</f>
        <v>Ysbyty Gwynedd</v>
      </c>
      <c r="M305" s="47" t="str">
        <f>VLOOKUP(L305, 'CWM &amp; Location'!B:D, 3, FALSE)</f>
        <v>Bangor</v>
      </c>
      <c r="N305" s="47" t="str">
        <f>IF('Master List'!O305="", 'Master List'!N305, CONCATENATE('Master List'!N305, " / ", 'Master List'!O305))</f>
        <v>General Surgery / Colorectal Surgery</v>
      </c>
      <c r="O305" s="47" t="str">
        <f>'Master List'!P305</f>
        <v>Mr Nik Abdullah</v>
      </c>
      <c r="P305" s="47" t="str">
        <f>'Master List'!S305</f>
        <v>Ysbyty Gwynedd</v>
      </c>
      <c r="Q305" s="47" t="str">
        <f>VLOOKUP(P305, 'CWM &amp; Location'!B:D, 3, FALSE)</f>
        <v>Bangor</v>
      </c>
      <c r="R305" s="47" t="str">
        <f>IF('Master List'!U305="", 'Master List'!T305, CONCATENATE('Master List'!T305, " / ", 'Master List'!U305))</f>
        <v>Anaesthetics</v>
      </c>
      <c r="S305" s="47" t="str">
        <f>'Master List'!V305</f>
        <v>Dr Stephan Clements</v>
      </c>
      <c r="T305" s="49" t="str">
        <f>IF('Master List'!Y305="", "", 'Master List'!Y305)</f>
        <v/>
      </c>
      <c r="U305" s="49" t="str">
        <f>IF(T305="", "", VLOOKUP(T305, 'CWM &amp; Location'!B:D, 3, FALSE))</f>
        <v/>
      </c>
      <c r="V305" s="49" t="str">
        <f>IF('Master List'!Z305="", "", 'Master List'!Z305)</f>
        <v/>
      </c>
      <c r="W305" s="49" t="str">
        <f>IF('Master List'!AA305="", "", 'Master List'!AA305)</f>
        <v/>
      </c>
    </row>
    <row r="306" spans="1:23" ht="29.25" customHeight="1" x14ac:dyDescent="0.25">
      <c r="A306" s="47" t="str">
        <f>'Master List'!A306</f>
        <v>FP</v>
      </c>
      <c r="B306" s="47" t="str">
        <f>'Master List'!B306</f>
        <v>F2/7A1W/102b</v>
      </c>
      <c r="C306" s="47" t="str">
        <f>'Master List'!C306</f>
        <v>WAL/F2/102b</v>
      </c>
      <c r="D306" s="48">
        <v>1</v>
      </c>
      <c r="E306" s="52" t="str">
        <f t="shared" si="4"/>
        <v>Anaesthetics, Emergency Medicine, General Surgery / Colorectal Surgery</v>
      </c>
      <c r="F306" s="49" t="str">
        <f>'Master List'!F306</f>
        <v>Betsi Cadwaladr University Health Board</v>
      </c>
      <c r="G306" s="49" t="str">
        <f>'Master List'!D306</f>
        <v>Dr Stephan Clements</v>
      </c>
      <c r="H306" s="47" t="str">
        <f>'Master List'!G306</f>
        <v>Ysbyty Gwynedd</v>
      </c>
      <c r="I306" s="47" t="str">
        <f>VLOOKUP(H306, 'CWM &amp; Location'!B:D, 3, FALSE)</f>
        <v>Bangor</v>
      </c>
      <c r="J306" s="47" t="str">
        <f>IF('Master List'!I306="", 'Master List'!H306, CONCATENATE('Master List'!H306, " / ", 'Master List'!I306))</f>
        <v>Anaesthetics</v>
      </c>
      <c r="K306" s="47" t="str">
        <f>'Master List'!J306</f>
        <v>Dr Stephan Clements</v>
      </c>
      <c r="L306" s="47" t="str">
        <f>'Master List'!M306</f>
        <v>Ysbyty Gwynedd</v>
      </c>
      <c r="M306" s="47" t="str">
        <f>VLOOKUP(L306, 'CWM &amp; Location'!B:D, 3, FALSE)</f>
        <v>Bangor</v>
      </c>
      <c r="N306" s="47" t="str">
        <f>IF('Master List'!O306="", 'Master List'!N306, CONCATENATE('Master List'!N306, " / ", 'Master List'!O306))</f>
        <v>Emergency Medicine</v>
      </c>
      <c r="O306" s="47" t="str">
        <f>'Master List'!P306</f>
        <v>Dr Rob Perry</v>
      </c>
      <c r="P306" s="47" t="str">
        <f>'Master List'!S306</f>
        <v>Ysbyty Gwynedd</v>
      </c>
      <c r="Q306" s="47" t="str">
        <f>VLOOKUP(P306, 'CWM &amp; Location'!B:D, 3, FALSE)</f>
        <v>Bangor</v>
      </c>
      <c r="R306" s="47" t="str">
        <f>IF('Master List'!U306="", 'Master List'!T306, CONCATENATE('Master List'!T306, " / ", 'Master List'!U306))</f>
        <v>General Surgery / Colorectal Surgery</v>
      </c>
      <c r="S306" s="47" t="str">
        <f>'Master List'!V306</f>
        <v>Mr Nik Abdullah</v>
      </c>
      <c r="T306" s="49" t="str">
        <f>IF('Master List'!Y306="", "", 'Master List'!Y306)</f>
        <v/>
      </c>
      <c r="U306" s="49" t="str">
        <f>IF(T306="", "", VLOOKUP(T306, 'CWM &amp; Location'!B:D, 3, FALSE))</f>
        <v/>
      </c>
      <c r="V306" s="49" t="str">
        <f>IF('Master List'!Z306="", "", 'Master List'!Z306)</f>
        <v/>
      </c>
      <c r="W306" s="49" t="str">
        <f>IF('Master List'!AA306="", "", 'Master List'!AA306)</f>
        <v/>
      </c>
    </row>
    <row r="307" spans="1:23" ht="29.25" customHeight="1" x14ac:dyDescent="0.25">
      <c r="A307" s="47" t="str">
        <f>'Master List'!A307</f>
        <v>FP</v>
      </c>
      <c r="B307" s="47" t="str">
        <f>'Master List'!B307</f>
        <v>F2/7A1W/102c</v>
      </c>
      <c r="C307" s="47" t="str">
        <f>'Master List'!C307</f>
        <v>WAL/F2/102c</v>
      </c>
      <c r="D307" s="48">
        <v>1</v>
      </c>
      <c r="E307" s="52" t="str">
        <f t="shared" si="4"/>
        <v>General Surgery / Colorectal Surgery, Anaesthetics, Emergency Medicine</v>
      </c>
      <c r="F307" s="49" t="str">
        <f>'Master List'!F307</f>
        <v>Betsi Cadwaladr University Health Board</v>
      </c>
      <c r="G307" s="49" t="str">
        <f>'Master List'!D307</f>
        <v>Mr Nik Abdullah</v>
      </c>
      <c r="H307" s="47" t="str">
        <f>'Master List'!G307</f>
        <v>Ysbyty Gwynedd</v>
      </c>
      <c r="I307" s="47" t="str">
        <f>VLOOKUP(H307, 'CWM &amp; Location'!B:D, 3, FALSE)</f>
        <v>Bangor</v>
      </c>
      <c r="J307" s="47" t="str">
        <f>IF('Master List'!I307="", 'Master List'!H307, CONCATENATE('Master List'!H307, " / ", 'Master List'!I307))</f>
        <v>General Surgery / Colorectal Surgery</v>
      </c>
      <c r="K307" s="47" t="str">
        <f>'Master List'!J307</f>
        <v>Mr Nik Abdullah</v>
      </c>
      <c r="L307" s="47" t="str">
        <f>'Master List'!M307</f>
        <v>Ysbyty Gwynedd</v>
      </c>
      <c r="M307" s="47" t="str">
        <f>VLOOKUP(L307, 'CWM &amp; Location'!B:D, 3, FALSE)</f>
        <v>Bangor</v>
      </c>
      <c r="N307" s="47" t="str">
        <f>IF('Master List'!O307="", 'Master List'!N307, CONCATENATE('Master List'!N307, " / ", 'Master List'!O307))</f>
        <v>Anaesthetics</v>
      </c>
      <c r="O307" s="47" t="str">
        <f>'Master List'!P307</f>
        <v>Dr Stephan Clements</v>
      </c>
      <c r="P307" s="47" t="str">
        <f>'Master List'!S307</f>
        <v>Ysbyty Gwynedd</v>
      </c>
      <c r="Q307" s="47" t="str">
        <f>VLOOKUP(P307, 'CWM &amp; Location'!B:D, 3, FALSE)</f>
        <v>Bangor</v>
      </c>
      <c r="R307" s="47" t="str">
        <f>IF('Master List'!U307="", 'Master List'!T307, CONCATENATE('Master List'!T307, " / ", 'Master List'!U307))</f>
        <v>Emergency Medicine</v>
      </c>
      <c r="S307" s="47" t="str">
        <f>'Master List'!V307</f>
        <v>Dr Rob Perry</v>
      </c>
      <c r="T307" s="49" t="str">
        <f>IF('Master List'!Y307="", "", 'Master List'!Y307)</f>
        <v/>
      </c>
      <c r="U307" s="49" t="str">
        <f>IF(T307="", "", VLOOKUP(T307, 'CWM &amp; Location'!B:D, 3, FALSE))</f>
        <v/>
      </c>
      <c r="V307" s="49" t="str">
        <f>IF('Master List'!Z307="", "", 'Master List'!Z307)</f>
        <v/>
      </c>
      <c r="W307" s="49" t="str">
        <f>IF('Master List'!AA307="", "", 'Master List'!AA307)</f>
        <v/>
      </c>
    </row>
    <row r="308" spans="1:23" ht="29.25" customHeight="1" x14ac:dyDescent="0.25">
      <c r="A308" s="47" t="str">
        <f>'Master List'!A308</f>
        <v>FP</v>
      </c>
      <c r="B308" s="47" t="str">
        <f>'Master List'!B308</f>
        <v>F2/7A1W/103a</v>
      </c>
      <c r="C308" s="47" t="str">
        <f>'Master List'!C308</f>
        <v>WAL/F2/103a</v>
      </c>
      <c r="D308" s="48">
        <v>1</v>
      </c>
      <c r="E308" s="52" t="str">
        <f t="shared" si="4"/>
        <v>Emergency Medicine, General Psychiatry / Adult Psychiatry, Intensive Care Medicine</v>
      </c>
      <c r="F308" s="49" t="str">
        <f>'Master List'!F308</f>
        <v>Betsi Cadwaladr University Health Board</v>
      </c>
      <c r="G308" s="49" t="str">
        <f>'Master List'!D308</f>
        <v>Dr Rob Perry</v>
      </c>
      <c r="H308" s="47" t="str">
        <f>'Master List'!G308</f>
        <v>Ysbyty Gwynedd</v>
      </c>
      <c r="I308" s="47" t="str">
        <f>VLOOKUP(H308, 'CWM &amp; Location'!B:D, 3, FALSE)</f>
        <v>Bangor</v>
      </c>
      <c r="J308" s="47" t="str">
        <f>IF('Master List'!I308="", 'Master List'!H308, CONCATENATE('Master List'!H308, " / ", 'Master List'!I308))</f>
        <v>Emergency Medicine</v>
      </c>
      <c r="K308" s="47" t="str">
        <f>'Master List'!J308</f>
        <v>Dr Rob Perry</v>
      </c>
      <c r="L308" s="47" t="str">
        <f>'Master List'!M308</f>
        <v>Cefni Hospital</v>
      </c>
      <c r="M308" s="47" t="str">
        <f>VLOOKUP(L308, 'CWM &amp; Location'!B:D, 3, FALSE)</f>
        <v>Llangefni</v>
      </c>
      <c r="N308" s="47" t="str">
        <f>IF('Master List'!O308="", 'Master List'!N308, CONCATENATE('Master List'!N308, " / ", 'Master List'!O308))</f>
        <v>General Psychiatry / Adult Psychiatry</v>
      </c>
      <c r="O308" s="47" t="str">
        <f>'Master List'!P308</f>
        <v>Dr Erik Van Diepen</v>
      </c>
      <c r="P308" s="47" t="str">
        <f>'Master List'!S308</f>
        <v>Ysbyty Gwynedd</v>
      </c>
      <c r="Q308" s="47" t="str">
        <f>VLOOKUP(P308, 'CWM &amp; Location'!B:D, 3, FALSE)</f>
        <v>Bangor</v>
      </c>
      <c r="R308" s="47" t="str">
        <f>IF('Master List'!U308="", 'Master List'!T308, CONCATENATE('Master List'!T308, " / ", 'Master List'!U308))</f>
        <v>Intensive Care Medicine</v>
      </c>
      <c r="S308" s="47" t="str">
        <f>'Master List'!V308</f>
        <v>Dr Chris Thorpe</v>
      </c>
      <c r="T308" s="49" t="str">
        <f>IF('Master List'!Y308="", "", 'Master List'!Y308)</f>
        <v/>
      </c>
      <c r="U308" s="49" t="str">
        <f>IF(T308="", "", VLOOKUP(T308, 'CWM &amp; Location'!B:D, 3, FALSE))</f>
        <v/>
      </c>
      <c r="V308" s="49" t="str">
        <f>IF('Master List'!Z308="", "", 'Master List'!Z308)</f>
        <v/>
      </c>
      <c r="W308" s="49" t="str">
        <f>IF('Master List'!AA308="", "", 'Master List'!AA308)</f>
        <v/>
      </c>
    </row>
    <row r="309" spans="1:23" ht="29.25" customHeight="1" x14ac:dyDescent="0.25">
      <c r="A309" s="47" t="str">
        <f>'Master List'!A309</f>
        <v>FP</v>
      </c>
      <c r="B309" s="47" t="str">
        <f>'Master List'!B309</f>
        <v>F2/7A1W/103b</v>
      </c>
      <c r="C309" s="47" t="str">
        <f>'Master List'!C309</f>
        <v>WAL/F2/103b</v>
      </c>
      <c r="D309" s="48">
        <v>1</v>
      </c>
      <c r="E309" s="52" t="str">
        <f t="shared" si="4"/>
        <v>Intensive Care Medicine, Emergency Medicine, General Psychiatry / Adult Psychiatry</v>
      </c>
      <c r="F309" s="49" t="str">
        <f>'Master List'!F309</f>
        <v>Betsi Cadwaladr University Health Board</v>
      </c>
      <c r="G309" s="49" t="str">
        <f>'Master List'!D309</f>
        <v>Dr Chris Thorpe</v>
      </c>
      <c r="H309" s="47" t="str">
        <f>'Master List'!G309</f>
        <v>Ysbyty Gwynedd</v>
      </c>
      <c r="I309" s="47" t="str">
        <f>VLOOKUP(H309, 'CWM &amp; Location'!B:D, 3, FALSE)</f>
        <v>Bangor</v>
      </c>
      <c r="J309" s="47" t="str">
        <f>IF('Master List'!I309="", 'Master List'!H309, CONCATENATE('Master List'!H309, " / ", 'Master List'!I309))</f>
        <v>Intensive Care Medicine</v>
      </c>
      <c r="K309" s="47" t="str">
        <f>'Master List'!J309</f>
        <v>Dr Chris Thorpe</v>
      </c>
      <c r="L309" s="47" t="str">
        <f>'Master List'!M309</f>
        <v>Ysbyty Gwynedd</v>
      </c>
      <c r="M309" s="47" t="str">
        <f>VLOOKUP(L309, 'CWM &amp; Location'!B:D, 3, FALSE)</f>
        <v>Bangor</v>
      </c>
      <c r="N309" s="47" t="str">
        <f>IF('Master List'!O309="", 'Master List'!N309, CONCATENATE('Master List'!N309, " / ", 'Master List'!O309))</f>
        <v>Emergency Medicine</v>
      </c>
      <c r="O309" s="47" t="str">
        <f>'Master List'!P309</f>
        <v>Dr Rob Perry</v>
      </c>
      <c r="P309" s="47" t="str">
        <f>'Master List'!S309</f>
        <v>Cefni Hospital</v>
      </c>
      <c r="Q309" s="47" t="str">
        <f>VLOOKUP(P309, 'CWM &amp; Location'!B:D, 3, FALSE)</f>
        <v>Llangefni</v>
      </c>
      <c r="R309" s="47" t="str">
        <f>IF('Master List'!U309="", 'Master List'!T309, CONCATENATE('Master List'!T309, " / ", 'Master List'!U309))</f>
        <v>General Psychiatry / Adult Psychiatry</v>
      </c>
      <c r="S309" s="47" t="str">
        <f>'Master List'!V309</f>
        <v>Dr Erik Van Diepen</v>
      </c>
      <c r="T309" s="49" t="str">
        <f>IF('Master List'!Y309="", "", 'Master List'!Y309)</f>
        <v/>
      </c>
      <c r="U309" s="49" t="str">
        <f>IF(T309="", "", VLOOKUP(T309, 'CWM &amp; Location'!B:D, 3, FALSE))</f>
        <v/>
      </c>
      <c r="V309" s="49" t="str">
        <f>IF('Master List'!Z309="", "", 'Master List'!Z309)</f>
        <v/>
      </c>
      <c r="W309" s="49" t="str">
        <f>IF('Master List'!AA309="", "", 'Master List'!AA309)</f>
        <v/>
      </c>
    </row>
    <row r="310" spans="1:23" ht="29.25" customHeight="1" x14ac:dyDescent="0.25">
      <c r="A310" s="47" t="str">
        <f>'Master List'!A310</f>
        <v>FP</v>
      </c>
      <c r="B310" s="47" t="str">
        <f>'Master List'!B310</f>
        <v>F2/7A1W/103c</v>
      </c>
      <c r="C310" s="47" t="str">
        <f>'Master List'!C310</f>
        <v>WAL/F2/103c</v>
      </c>
      <c r="D310" s="48">
        <v>1</v>
      </c>
      <c r="E310" s="52" t="str">
        <f t="shared" si="4"/>
        <v>General Psychiatry / Adult Psychiatry, Intensive Care Medicine, Emergency Medicine</v>
      </c>
      <c r="F310" s="49" t="str">
        <f>'Master List'!F310</f>
        <v>Betsi Cadwaladr University Health Board</v>
      </c>
      <c r="G310" s="49" t="str">
        <f>'Master List'!D310</f>
        <v>Dr Erik Van Diepen</v>
      </c>
      <c r="H310" s="47" t="str">
        <f>'Master List'!G310</f>
        <v>Cefni Hospital</v>
      </c>
      <c r="I310" s="47" t="str">
        <f>VLOOKUP(H310, 'CWM &amp; Location'!B:D, 3, FALSE)</f>
        <v>Llangefni</v>
      </c>
      <c r="J310" s="47" t="str">
        <f>IF('Master List'!I310="", 'Master List'!H310, CONCATENATE('Master List'!H310, " / ", 'Master List'!I310))</f>
        <v>General Psychiatry / Adult Psychiatry</v>
      </c>
      <c r="K310" s="47" t="str">
        <f>'Master List'!J310</f>
        <v>Dr Erik Van Diepen</v>
      </c>
      <c r="L310" s="47" t="str">
        <f>'Master List'!M310</f>
        <v>Ysbyty Gwynedd</v>
      </c>
      <c r="M310" s="47" t="str">
        <f>VLOOKUP(L310, 'CWM &amp; Location'!B:D, 3, FALSE)</f>
        <v>Bangor</v>
      </c>
      <c r="N310" s="47" t="str">
        <f>IF('Master List'!O310="", 'Master List'!N310, CONCATENATE('Master List'!N310, " / ", 'Master List'!O310))</f>
        <v>Intensive Care Medicine</v>
      </c>
      <c r="O310" s="47" t="str">
        <f>'Master List'!P310</f>
        <v>Dr Chris Thorpe</v>
      </c>
      <c r="P310" s="47" t="str">
        <f>'Master List'!S310</f>
        <v>Ysbyty Gwynedd</v>
      </c>
      <c r="Q310" s="47" t="str">
        <f>VLOOKUP(P310, 'CWM &amp; Location'!B:D, 3, FALSE)</f>
        <v>Bangor</v>
      </c>
      <c r="R310" s="47" t="str">
        <f>IF('Master List'!U310="", 'Master List'!T310, CONCATENATE('Master List'!T310, " / ", 'Master List'!U310))</f>
        <v>Emergency Medicine</v>
      </c>
      <c r="S310" s="47" t="str">
        <f>'Master List'!V310</f>
        <v>Dr Rob Perry</v>
      </c>
      <c r="T310" s="49" t="str">
        <f>IF('Master List'!Y310="", "", 'Master List'!Y310)</f>
        <v/>
      </c>
      <c r="U310" s="49" t="str">
        <f>IF(T310="", "", VLOOKUP(T310, 'CWM &amp; Location'!B:D, 3, FALSE))</f>
        <v/>
      </c>
      <c r="V310" s="49" t="str">
        <f>IF('Master List'!Z310="", "", 'Master List'!Z310)</f>
        <v/>
      </c>
      <c r="W310" s="49" t="str">
        <f>IF('Master List'!AA310="", "", 'Master List'!AA310)</f>
        <v/>
      </c>
    </row>
    <row r="311" spans="1:23" ht="29.25" customHeight="1" x14ac:dyDescent="0.25">
      <c r="A311" s="47" t="str">
        <f>'Master List'!A311</f>
        <v>FP</v>
      </c>
      <c r="B311" s="47" t="str">
        <f>'Master List'!B311</f>
        <v>F2/7A1W/104a</v>
      </c>
      <c r="C311" s="47" t="str">
        <f>'Master List'!C311</f>
        <v>WAL/F2/104a</v>
      </c>
      <c r="D311" s="48">
        <v>1</v>
      </c>
      <c r="E311" s="52" t="str">
        <f t="shared" si="4"/>
        <v>Clinical Oncology / Haematology &amp; Palliative Medicine, Acute Internal Medicine, General Practice</v>
      </c>
      <c r="F311" s="49" t="str">
        <f>'Master List'!F311</f>
        <v>Betsi Cadwaladr University Health Board</v>
      </c>
      <c r="G311" s="49" t="str">
        <f>'Master List'!D311</f>
        <v>Dr Anna Mullard</v>
      </c>
      <c r="H311" s="47" t="str">
        <f>'Master List'!G311</f>
        <v>Ysbyty Gwynedd</v>
      </c>
      <c r="I311" s="47" t="str">
        <f>VLOOKUP(H311, 'CWM &amp; Location'!B:D, 3, FALSE)</f>
        <v>Bangor</v>
      </c>
      <c r="J311" s="47" t="str">
        <f>IF('Master List'!I311="", 'Master List'!H311, CONCATENATE('Master List'!H311, " / ", 'Master List'!I311))</f>
        <v>Clinical Oncology / Haematology &amp; Palliative Medicine</v>
      </c>
      <c r="K311" s="47" t="str">
        <f>'Master List'!J311</f>
        <v>Dr Anna Mullard</v>
      </c>
      <c r="L311" s="47" t="str">
        <f>'Master List'!M311</f>
        <v>Ysbyty Gwynedd</v>
      </c>
      <c r="M311" s="47" t="str">
        <f>VLOOKUP(L311, 'CWM &amp; Location'!B:D, 3, FALSE)</f>
        <v>Bangor</v>
      </c>
      <c r="N311" s="47" t="str">
        <f>IF('Master List'!O311="", 'Master List'!N311, CONCATENATE('Master List'!N311, " / ", 'Master List'!O311))</f>
        <v>Acute Internal Medicine</v>
      </c>
      <c r="O311" s="47" t="str">
        <f>'Master List'!P311</f>
        <v>Dr Christian Subbe</v>
      </c>
      <c r="P311" s="47" t="str">
        <f>'Master List'!S311</f>
        <v>Meddygfa Hafan Iechyd</v>
      </c>
      <c r="Q311" s="47" t="str">
        <f>VLOOKUP(P311, 'CWM &amp; Location'!B:D, 3, FALSE)</f>
        <v>Caernarfon</v>
      </c>
      <c r="R311" s="47" t="str">
        <f>IF('Master List'!U311="", 'Master List'!T311, CONCATENATE('Master List'!T311, " / ", 'Master List'!U311))</f>
        <v>General Practice</v>
      </c>
      <c r="S311" s="47" t="str">
        <f>'Master List'!V311</f>
        <v xml:space="preserve">Dr Gwenllian Jones </v>
      </c>
      <c r="T311" s="49" t="str">
        <f>IF('Master List'!Y311="", "", 'Master List'!Y311)</f>
        <v/>
      </c>
      <c r="U311" s="49" t="str">
        <f>IF(T311="", "", VLOOKUP(T311, 'CWM &amp; Location'!B:D, 3, FALSE))</f>
        <v/>
      </c>
      <c r="V311" s="49" t="str">
        <f>IF('Master List'!Z311="", "", 'Master List'!Z311)</f>
        <v/>
      </c>
      <c r="W311" s="49" t="str">
        <f>IF('Master List'!AA311="", "", 'Master List'!AA311)</f>
        <v/>
      </c>
    </row>
    <row r="312" spans="1:23" ht="29.25" customHeight="1" x14ac:dyDescent="0.25">
      <c r="A312" s="47" t="str">
        <f>'Master List'!A312</f>
        <v>FP</v>
      </c>
      <c r="B312" s="47" t="str">
        <f>'Master List'!B312</f>
        <v>F2/7A1W/104b</v>
      </c>
      <c r="C312" s="47" t="str">
        <f>'Master List'!C312</f>
        <v>WAL/F2/104b</v>
      </c>
      <c r="D312" s="48">
        <v>1</v>
      </c>
      <c r="E312" s="52" t="str">
        <f t="shared" si="4"/>
        <v>General Practice, Clinical Oncology / Haematology &amp; Palliative Medicine, Acute Internal Medicine</v>
      </c>
      <c r="F312" s="49" t="str">
        <f>'Master List'!F312</f>
        <v>Betsi Cadwaladr University Health Board</v>
      </c>
      <c r="G312" s="49" t="str">
        <f>'Master List'!D312</f>
        <v xml:space="preserve">Dr Gwenllian Jones </v>
      </c>
      <c r="H312" s="47" t="str">
        <f>'Master List'!G312</f>
        <v>Meddygfa Hafan Iechyd</v>
      </c>
      <c r="I312" s="47" t="str">
        <f>VLOOKUP(H312, 'CWM &amp; Location'!B:D, 3, FALSE)</f>
        <v>Caernarfon</v>
      </c>
      <c r="J312" s="47" t="str">
        <f>IF('Master List'!I312="", 'Master List'!H312, CONCATENATE('Master List'!H312, " / ", 'Master List'!I312))</f>
        <v>General Practice</v>
      </c>
      <c r="K312" s="47" t="str">
        <f>'Master List'!J312</f>
        <v xml:space="preserve">Dr Gwenllian Jones </v>
      </c>
      <c r="L312" s="47" t="str">
        <f>'Master List'!M312</f>
        <v>Ysbyty Gwynedd</v>
      </c>
      <c r="M312" s="47" t="str">
        <f>VLOOKUP(L312, 'CWM &amp; Location'!B:D, 3, FALSE)</f>
        <v>Bangor</v>
      </c>
      <c r="N312" s="47" t="str">
        <f>IF('Master List'!O312="", 'Master List'!N312, CONCATENATE('Master List'!N312, " / ", 'Master List'!O312))</f>
        <v>Clinical Oncology / Haematology &amp; Palliative Medicine</v>
      </c>
      <c r="O312" s="47" t="str">
        <f>'Master List'!P312</f>
        <v>Dr Anna Mullard</v>
      </c>
      <c r="P312" s="47" t="str">
        <f>'Master List'!S312</f>
        <v>Ysbyty Gwynedd</v>
      </c>
      <c r="Q312" s="47" t="str">
        <f>VLOOKUP(P312, 'CWM &amp; Location'!B:D, 3, FALSE)</f>
        <v>Bangor</v>
      </c>
      <c r="R312" s="47" t="str">
        <f>IF('Master List'!U312="", 'Master List'!T312, CONCATENATE('Master List'!T312, " / ", 'Master List'!U312))</f>
        <v>Acute Internal Medicine</v>
      </c>
      <c r="S312" s="47" t="str">
        <f>'Master List'!V312</f>
        <v>Dr Christian Subbe</v>
      </c>
      <c r="T312" s="49" t="str">
        <f>IF('Master List'!Y312="", "", 'Master List'!Y312)</f>
        <v/>
      </c>
      <c r="U312" s="49" t="str">
        <f>IF(T312="", "", VLOOKUP(T312, 'CWM &amp; Location'!B:D, 3, FALSE))</f>
        <v/>
      </c>
      <c r="V312" s="49" t="str">
        <f>IF('Master List'!Z312="", "", 'Master List'!Z312)</f>
        <v/>
      </c>
      <c r="W312" s="49" t="str">
        <f>IF('Master List'!AA312="", "", 'Master List'!AA312)</f>
        <v/>
      </c>
    </row>
    <row r="313" spans="1:23" ht="29.25" customHeight="1" x14ac:dyDescent="0.25">
      <c r="A313" s="47" t="str">
        <f>'Master List'!A313</f>
        <v>FP</v>
      </c>
      <c r="B313" s="47" t="str">
        <f>'Master List'!B313</f>
        <v>F2/7A1W/104c</v>
      </c>
      <c r="C313" s="47" t="str">
        <f>'Master List'!C313</f>
        <v>WAL/F2/104c</v>
      </c>
      <c r="D313" s="48">
        <v>1</v>
      </c>
      <c r="E313" s="52" t="str">
        <f t="shared" si="4"/>
        <v>Acute Internal Medicine, General Practice, Clinical Oncology / Haematology &amp; Palliative Medicine</v>
      </c>
      <c r="F313" s="49" t="str">
        <f>'Master List'!F313</f>
        <v>Betsi Cadwaladr University Health Board</v>
      </c>
      <c r="G313" s="49" t="str">
        <f>'Master List'!D313</f>
        <v>Dr Christian Subbe</v>
      </c>
      <c r="H313" s="47" t="str">
        <f>'Master List'!G313</f>
        <v>Ysbyty Gwynedd</v>
      </c>
      <c r="I313" s="47" t="str">
        <f>VLOOKUP(H313, 'CWM &amp; Location'!B:D, 3, FALSE)</f>
        <v>Bangor</v>
      </c>
      <c r="J313" s="47" t="str">
        <f>IF('Master List'!I313="", 'Master List'!H313, CONCATENATE('Master List'!H313, " / ", 'Master List'!I313))</f>
        <v>Acute Internal Medicine</v>
      </c>
      <c r="K313" s="47" t="str">
        <f>'Master List'!J313</f>
        <v>Dr Christian Subbe</v>
      </c>
      <c r="L313" s="47" t="str">
        <f>'Master List'!M313</f>
        <v>Meddygfa Hafan Iechyd</v>
      </c>
      <c r="M313" s="47" t="str">
        <f>VLOOKUP(L313, 'CWM &amp; Location'!B:D, 3, FALSE)</f>
        <v>Caernarfon</v>
      </c>
      <c r="N313" s="47" t="str">
        <f>IF('Master List'!O313="", 'Master List'!N313, CONCATENATE('Master List'!N313, " / ", 'Master List'!O313))</f>
        <v>General Practice</v>
      </c>
      <c r="O313" s="47" t="str">
        <f>'Master List'!P313</f>
        <v xml:space="preserve">Dr Gwenllian Jones </v>
      </c>
      <c r="P313" s="47" t="str">
        <f>'Master List'!S313</f>
        <v>Ysbyty Gwynedd</v>
      </c>
      <c r="Q313" s="47" t="str">
        <f>VLOOKUP(P313, 'CWM &amp; Location'!B:D, 3, FALSE)</f>
        <v>Bangor</v>
      </c>
      <c r="R313" s="47" t="str">
        <f>IF('Master List'!U313="", 'Master List'!T313, CONCATENATE('Master List'!T313, " / ", 'Master List'!U313))</f>
        <v>Clinical Oncology / Haematology &amp; Palliative Medicine</v>
      </c>
      <c r="S313" s="47" t="str">
        <f>'Master List'!V313</f>
        <v>Dr Anna Mullard</v>
      </c>
      <c r="T313" s="49" t="str">
        <f>IF('Master List'!Y313="", "", 'Master List'!Y313)</f>
        <v/>
      </c>
      <c r="U313" s="49" t="str">
        <f>IF(T313="", "", VLOOKUP(T313, 'CWM &amp; Location'!B:D, 3, FALSE))</f>
        <v/>
      </c>
      <c r="V313" s="49" t="str">
        <f>IF('Master List'!Z313="", "", 'Master List'!Z313)</f>
        <v/>
      </c>
      <c r="W313" s="49" t="str">
        <f>IF('Master List'!AA313="", "", 'Master List'!AA313)</f>
        <v/>
      </c>
    </row>
    <row r="314" spans="1:23" ht="29.25" customHeight="1" x14ac:dyDescent="0.25">
      <c r="A314" s="47" t="str">
        <f>'Master List'!A314</f>
        <v>FP</v>
      </c>
      <c r="B314" s="47" t="str">
        <f>'Master List'!B314</f>
        <v>F2/7A1W/105a</v>
      </c>
      <c r="C314" s="47" t="str">
        <f>'Master List'!C314</f>
        <v>WAL/F2/105a</v>
      </c>
      <c r="D314" s="48">
        <v>1</v>
      </c>
      <c r="E314" s="52" t="str">
        <f t="shared" si="4"/>
        <v>General Practice, Obstetrics and Gynaecology, Paediatrics</v>
      </c>
      <c r="F314" s="49" t="str">
        <f>'Master List'!F314</f>
        <v>Betsi Cadwaladr University Health Board</v>
      </c>
      <c r="G314" s="49" t="str">
        <f>'Master List'!D314</f>
        <v>Dr Nina Cakiroglu</v>
      </c>
      <c r="H314" s="47" t="str">
        <f>'Master List'!G314</f>
        <v>Bron Derw Surgery</v>
      </c>
      <c r="I314" s="47" t="str">
        <f>VLOOKUP(H314, 'CWM &amp; Location'!B:D, 3, FALSE)</f>
        <v>Bangor</v>
      </c>
      <c r="J314" s="47" t="str">
        <f>IF('Master List'!I314="", 'Master List'!H314, CONCATENATE('Master List'!H314, " / ", 'Master List'!I314))</f>
        <v>General Practice</v>
      </c>
      <c r="K314" s="47" t="str">
        <f>'Master List'!J314</f>
        <v>Dr Nina Cakiroglu</v>
      </c>
      <c r="L314" s="47" t="str">
        <f>'Master List'!M314</f>
        <v>Ysbyty Gwynedd</v>
      </c>
      <c r="M314" s="47" t="str">
        <f>VLOOKUP(L314, 'CWM &amp; Location'!B:D, 3, FALSE)</f>
        <v>Bangor</v>
      </c>
      <c r="N314" s="47" t="str">
        <f>IF('Master List'!O314="", 'Master List'!N314, CONCATENATE('Master List'!N314, " / ", 'Master List'!O314))</f>
        <v>Obstetrics and Gynaecology</v>
      </c>
      <c r="O314" s="47" t="str">
        <f>'Master List'!P314</f>
        <v>Dr Geetha Mahindrakar</v>
      </c>
      <c r="P314" s="47" t="str">
        <f>'Master List'!S314</f>
        <v>Ysbyty Gwynedd</v>
      </c>
      <c r="Q314" s="47" t="str">
        <f>VLOOKUP(P314, 'CWM &amp; Location'!B:D, 3, FALSE)</f>
        <v>Bangor</v>
      </c>
      <c r="R314" s="47" t="str">
        <f>IF('Master List'!U314="", 'Master List'!T314, CONCATENATE('Master List'!T314, " / ", 'Master List'!U314))</f>
        <v>Paediatrics</v>
      </c>
      <c r="S314" s="47" t="str">
        <f>'Master List'!V314</f>
        <v>Dr Rebecca Cordingley</v>
      </c>
      <c r="T314" s="49" t="str">
        <f>IF('Master List'!Y314="", "", 'Master List'!Y314)</f>
        <v/>
      </c>
      <c r="U314" s="49" t="str">
        <f>IF(T314="", "", VLOOKUP(T314, 'CWM &amp; Location'!B:D, 3, FALSE))</f>
        <v/>
      </c>
      <c r="V314" s="49" t="str">
        <f>IF('Master List'!Z314="", "", 'Master List'!Z314)</f>
        <v/>
      </c>
      <c r="W314" s="49" t="str">
        <f>IF('Master List'!AA314="", "", 'Master List'!AA314)</f>
        <v/>
      </c>
    </row>
    <row r="315" spans="1:23" ht="29.25" customHeight="1" x14ac:dyDescent="0.25">
      <c r="A315" s="47" t="str">
        <f>'Master List'!A315</f>
        <v>FP</v>
      </c>
      <c r="B315" s="47" t="str">
        <f>'Master List'!B315</f>
        <v>F2/7A1W/105b</v>
      </c>
      <c r="C315" s="47" t="str">
        <f>'Master List'!C315</f>
        <v>WAL/F2/105b</v>
      </c>
      <c r="D315" s="48">
        <v>1</v>
      </c>
      <c r="E315" s="52" t="str">
        <f t="shared" si="4"/>
        <v>Paediatrics, General Practice, Obstetrics and Gynaecology</v>
      </c>
      <c r="F315" s="49" t="str">
        <f>'Master List'!F315</f>
        <v>Betsi Cadwaladr University Health Board</v>
      </c>
      <c r="G315" s="49" t="str">
        <f>'Master List'!D315</f>
        <v>Dr Rebecca Cordingley</v>
      </c>
      <c r="H315" s="47" t="str">
        <f>'Master List'!G315</f>
        <v>Ysbyty Gwynedd</v>
      </c>
      <c r="I315" s="47" t="str">
        <f>VLOOKUP(H315, 'CWM &amp; Location'!B:D, 3, FALSE)</f>
        <v>Bangor</v>
      </c>
      <c r="J315" s="47" t="str">
        <f>IF('Master List'!I315="", 'Master List'!H315, CONCATENATE('Master List'!H315, " / ", 'Master List'!I315))</f>
        <v>Paediatrics</v>
      </c>
      <c r="K315" s="47" t="str">
        <f>'Master List'!J315</f>
        <v>Dr Rebecca Cordingley</v>
      </c>
      <c r="L315" s="47" t="str">
        <f>'Master List'!M315</f>
        <v>Bron Derw Surgery</v>
      </c>
      <c r="M315" s="47" t="str">
        <f>VLOOKUP(L315, 'CWM &amp; Location'!B:D, 3, FALSE)</f>
        <v>Bangor</v>
      </c>
      <c r="N315" s="47" t="str">
        <f>IF('Master List'!O315="", 'Master List'!N315, CONCATENATE('Master List'!N315, " / ", 'Master List'!O315))</f>
        <v>General Practice</v>
      </c>
      <c r="O315" s="47" t="str">
        <f>'Master List'!P315</f>
        <v>Dr Nina Cakiroglu</v>
      </c>
      <c r="P315" s="47" t="str">
        <f>'Master List'!S315</f>
        <v>Ysbyty Gwynedd</v>
      </c>
      <c r="Q315" s="47" t="str">
        <f>VLOOKUP(P315, 'CWM &amp; Location'!B:D, 3, FALSE)</f>
        <v>Bangor</v>
      </c>
      <c r="R315" s="47" t="str">
        <f>IF('Master List'!U315="", 'Master List'!T315, CONCATENATE('Master List'!T315, " / ", 'Master List'!U315))</f>
        <v>Obstetrics and Gynaecology</v>
      </c>
      <c r="S315" s="47" t="str">
        <f>'Master List'!V315</f>
        <v>Dr Geetha Mahindrakar</v>
      </c>
      <c r="T315" s="49" t="str">
        <f>IF('Master List'!Y315="", "", 'Master List'!Y315)</f>
        <v/>
      </c>
      <c r="U315" s="49" t="str">
        <f>IF(T315="", "", VLOOKUP(T315, 'CWM &amp; Location'!B:D, 3, FALSE))</f>
        <v/>
      </c>
      <c r="V315" s="49" t="str">
        <f>IF('Master List'!Z315="", "", 'Master List'!Z315)</f>
        <v/>
      </c>
      <c r="W315" s="49" t="str">
        <f>IF('Master List'!AA315="", "", 'Master List'!AA315)</f>
        <v/>
      </c>
    </row>
    <row r="316" spans="1:23" ht="29.25" customHeight="1" x14ac:dyDescent="0.25">
      <c r="A316" s="47" t="str">
        <f>'Master List'!A316</f>
        <v>FP</v>
      </c>
      <c r="B316" s="47" t="str">
        <f>'Master List'!B316</f>
        <v>F2/7A1W/105c</v>
      </c>
      <c r="C316" s="47" t="str">
        <f>'Master List'!C316</f>
        <v>WAL/F2/105c</v>
      </c>
      <c r="D316" s="48">
        <v>1</v>
      </c>
      <c r="E316" s="52" t="str">
        <f t="shared" si="4"/>
        <v>Obstetrics and Gynaecology, Paediatrics, General Practice</v>
      </c>
      <c r="F316" s="49" t="str">
        <f>'Master List'!F316</f>
        <v>Betsi Cadwaladr University Health Board</v>
      </c>
      <c r="G316" s="49" t="str">
        <f>'Master List'!D316</f>
        <v>Dr Geetha Mahindrakar</v>
      </c>
      <c r="H316" s="47" t="str">
        <f>'Master List'!G316</f>
        <v>Ysbyty Gwynedd</v>
      </c>
      <c r="I316" s="47" t="str">
        <f>VLOOKUP(H316, 'CWM &amp; Location'!B:D, 3, FALSE)</f>
        <v>Bangor</v>
      </c>
      <c r="J316" s="47" t="str">
        <f>IF('Master List'!I316="", 'Master List'!H316, CONCATENATE('Master List'!H316, " / ", 'Master List'!I316))</f>
        <v>Obstetrics and Gynaecology</v>
      </c>
      <c r="K316" s="47" t="str">
        <f>'Master List'!J316</f>
        <v>Dr Geetha Mahindrakar</v>
      </c>
      <c r="L316" s="47" t="str">
        <f>'Master List'!M316</f>
        <v>Ysbyty Gwynedd</v>
      </c>
      <c r="M316" s="47" t="str">
        <f>VLOOKUP(L316, 'CWM &amp; Location'!B:D, 3, FALSE)</f>
        <v>Bangor</v>
      </c>
      <c r="N316" s="47" t="str">
        <f>IF('Master List'!O316="", 'Master List'!N316, CONCATENATE('Master List'!N316, " / ", 'Master List'!O316))</f>
        <v>Paediatrics</v>
      </c>
      <c r="O316" s="47" t="str">
        <f>'Master List'!P316</f>
        <v>Dr Rebecca Cordingley</v>
      </c>
      <c r="P316" s="47" t="str">
        <f>'Master List'!S316</f>
        <v>Bron Derw Surgery</v>
      </c>
      <c r="Q316" s="47" t="str">
        <f>VLOOKUP(P316, 'CWM &amp; Location'!B:D, 3, FALSE)</f>
        <v>Bangor</v>
      </c>
      <c r="R316" s="47" t="str">
        <f>IF('Master List'!U316="", 'Master List'!T316, CONCATENATE('Master List'!T316, " / ", 'Master List'!U316))</f>
        <v>General Practice</v>
      </c>
      <c r="S316" s="47" t="str">
        <f>'Master List'!V316</f>
        <v>Dr Nina Cakiroglu</v>
      </c>
      <c r="T316" s="49" t="str">
        <f>IF('Master List'!Y316="", "", 'Master List'!Y316)</f>
        <v/>
      </c>
      <c r="U316" s="49" t="str">
        <f>IF(T316="", "", VLOOKUP(T316, 'CWM &amp; Location'!B:D, 3, FALSE))</f>
        <v/>
      </c>
      <c r="V316" s="49" t="str">
        <f>IF('Master List'!Z316="", "", 'Master List'!Z316)</f>
        <v/>
      </c>
      <c r="W316" s="49" t="str">
        <f>IF('Master List'!AA316="", "", 'Master List'!AA316)</f>
        <v/>
      </c>
    </row>
    <row r="317" spans="1:23" ht="29.25" customHeight="1" x14ac:dyDescent="0.25">
      <c r="A317" s="47" t="str">
        <f>'Master List'!A317</f>
        <v>FP</v>
      </c>
      <c r="B317" s="47" t="str">
        <f>'Master List'!B317</f>
        <v>F2/7A1W/106a</v>
      </c>
      <c r="C317" s="47" t="str">
        <f>'Master List'!C317</f>
        <v>WAL/F2/106a</v>
      </c>
      <c r="D317" s="48">
        <v>1</v>
      </c>
      <c r="E317" s="52" t="str">
        <f t="shared" si="4"/>
        <v>General Practice, General Psychiatry, Paediatrics</v>
      </c>
      <c r="F317" s="49" t="str">
        <f>'Master List'!F317</f>
        <v>Betsi Cadwaladr University Health Board</v>
      </c>
      <c r="G317" s="49" t="str">
        <f>'Master List'!D317</f>
        <v>Dr Louise Lomax</v>
      </c>
      <c r="H317" s="47" t="str">
        <f>'Master List'!G317</f>
        <v>Plas Menai Surgery</v>
      </c>
      <c r="I317" s="47" t="str">
        <f>VLOOKUP(H317, 'CWM &amp; Location'!B:D, 3, FALSE)</f>
        <v>Llanfairfechan</v>
      </c>
      <c r="J317" s="47" t="str">
        <f>IF('Master List'!I317="", 'Master List'!H317, CONCATENATE('Master List'!H317, " / ", 'Master List'!I317))</f>
        <v>General Practice</v>
      </c>
      <c r="K317" s="47" t="str">
        <f>'Master List'!J317</f>
        <v>Dr Louise Lomax</v>
      </c>
      <c r="L317" s="47" t="str">
        <f>'Master List'!M317</f>
        <v>Ysbyty Gwynedd</v>
      </c>
      <c r="M317" s="47" t="str">
        <f>VLOOKUP(L317, 'CWM &amp; Location'!B:D, 3, FALSE)</f>
        <v>Bangor</v>
      </c>
      <c r="N317" s="47" t="str">
        <f>IF('Master List'!O317="", 'Master List'!N317, CONCATENATE('Master List'!N317, " / ", 'Master List'!O317))</f>
        <v>General Psychiatry</v>
      </c>
      <c r="O317" s="47" t="str">
        <f>'Master List'!P317</f>
        <v>Dr Erik Van Diepen</v>
      </c>
      <c r="P317" s="47" t="str">
        <f>'Master List'!S317</f>
        <v>Ysbyty Gwynedd</v>
      </c>
      <c r="Q317" s="47" t="str">
        <f>VLOOKUP(P317, 'CWM &amp; Location'!B:D, 3, FALSE)</f>
        <v>Bangor</v>
      </c>
      <c r="R317" s="47" t="str">
        <f>IF('Master List'!U317="", 'Master List'!T317, CONCATENATE('Master List'!T317, " / ", 'Master List'!U317))</f>
        <v>Paediatrics</v>
      </c>
      <c r="S317" s="47" t="str">
        <f>'Master List'!V317</f>
        <v>Dr Rebecca Cordingley</v>
      </c>
      <c r="T317" s="49" t="str">
        <f>IF('Master List'!Y317="", "", 'Master List'!Y317)</f>
        <v/>
      </c>
      <c r="U317" s="49" t="str">
        <f>IF(T317="", "", VLOOKUP(T317, 'CWM &amp; Location'!B:D, 3, FALSE))</f>
        <v/>
      </c>
      <c r="V317" s="49" t="str">
        <f>IF('Master List'!Z317="", "", 'Master List'!Z317)</f>
        <v/>
      </c>
      <c r="W317" s="49" t="str">
        <f>IF('Master List'!AA317="", "", 'Master List'!AA317)</f>
        <v/>
      </c>
    </row>
    <row r="318" spans="1:23" ht="29.25" customHeight="1" x14ac:dyDescent="0.25">
      <c r="A318" s="47" t="str">
        <f>'Master List'!A318</f>
        <v>FP</v>
      </c>
      <c r="B318" s="47" t="str">
        <f>'Master List'!B318</f>
        <v>F2/7A1W/106b</v>
      </c>
      <c r="C318" s="47" t="str">
        <f>'Master List'!C318</f>
        <v>WAL/F2/106b</v>
      </c>
      <c r="D318" s="48">
        <v>1</v>
      </c>
      <c r="E318" s="52" t="str">
        <f t="shared" si="4"/>
        <v>Paediatrics, General Practice, General Psychiatry</v>
      </c>
      <c r="F318" s="49" t="str">
        <f>'Master List'!F318</f>
        <v>Betsi Cadwaladr University Health Board</v>
      </c>
      <c r="G318" s="49" t="str">
        <f>'Master List'!D318</f>
        <v>Dr Rebecca Cordingley</v>
      </c>
      <c r="H318" s="47" t="str">
        <f>'Master List'!G318</f>
        <v>Ysbyty Gwynedd</v>
      </c>
      <c r="I318" s="47" t="str">
        <f>VLOOKUP(H318, 'CWM &amp; Location'!B:D, 3, FALSE)</f>
        <v>Bangor</v>
      </c>
      <c r="J318" s="47" t="str">
        <f>IF('Master List'!I318="", 'Master List'!H318, CONCATENATE('Master List'!H318, " / ", 'Master List'!I318))</f>
        <v>Paediatrics</v>
      </c>
      <c r="K318" s="47" t="str">
        <f>'Master List'!J318</f>
        <v>Dr Rebecca Cordingley</v>
      </c>
      <c r="L318" s="47" t="str">
        <f>'Master List'!M318</f>
        <v>Plas Menai Surgery</v>
      </c>
      <c r="M318" s="47" t="str">
        <f>VLOOKUP(L318, 'CWM &amp; Location'!B:D, 3, FALSE)</f>
        <v>Llanfairfechan</v>
      </c>
      <c r="N318" s="47" t="str">
        <f>IF('Master List'!O318="", 'Master List'!N318, CONCATENATE('Master List'!N318, " / ", 'Master List'!O318))</f>
        <v>General Practice</v>
      </c>
      <c r="O318" s="47" t="str">
        <f>'Master List'!P318</f>
        <v>Dr Louise Lomax</v>
      </c>
      <c r="P318" s="47" t="str">
        <f>'Master List'!S318</f>
        <v>Ysbyty Gwynedd</v>
      </c>
      <c r="Q318" s="47" t="str">
        <f>VLOOKUP(P318, 'CWM &amp; Location'!B:D, 3, FALSE)</f>
        <v>Bangor</v>
      </c>
      <c r="R318" s="47" t="str">
        <f>IF('Master List'!U318="", 'Master List'!T318, CONCATENATE('Master List'!T318, " / ", 'Master List'!U318))</f>
        <v>General Psychiatry</v>
      </c>
      <c r="S318" s="47" t="str">
        <f>'Master List'!V318</f>
        <v>Dr Erik Van Diepen</v>
      </c>
      <c r="T318" s="49" t="str">
        <f>IF('Master List'!Y318="", "", 'Master List'!Y318)</f>
        <v/>
      </c>
      <c r="U318" s="49" t="str">
        <f>IF(T318="", "", VLOOKUP(T318, 'CWM &amp; Location'!B:D, 3, FALSE))</f>
        <v/>
      </c>
      <c r="V318" s="49" t="str">
        <f>IF('Master List'!Z318="", "", 'Master List'!Z318)</f>
        <v/>
      </c>
      <c r="W318" s="49" t="str">
        <f>IF('Master List'!AA318="", "", 'Master List'!AA318)</f>
        <v/>
      </c>
    </row>
    <row r="319" spans="1:23" ht="29.25" customHeight="1" x14ac:dyDescent="0.25">
      <c r="A319" s="47" t="str">
        <f>'Master List'!A319</f>
        <v>FP</v>
      </c>
      <c r="B319" s="47" t="str">
        <f>'Master List'!B319</f>
        <v>F2/7A1W/106c</v>
      </c>
      <c r="C319" s="47" t="str">
        <f>'Master List'!C319</f>
        <v>WAL/F2/106c</v>
      </c>
      <c r="D319" s="48">
        <v>1</v>
      </c>
      <c r="E319" s="52" t="str">
        <f t="shared" si="4"/>
        <v>General Psychiatry, Paediatrics, General Practice</v>
      </c>
      <c r="F319" s="49" t="str">
        <f>'Master List'!F319</f>
        <v>Betsi Cadwaladr University Health Board</v>
      </c>
      <c r="G319" s="49" t="str">
        <f>'Master List'!D319</f>
        <v>Dr Erik Van Diepen</v>
      </c>
      <c r="H319" s="47" t="str">
        <f>'Master List'!G319</f>
        <v>Ysbyty Gwynedd</v>
      </c>
      <c r="I319" s="47" t="str">
        <f>VLOOKUP(H319, 'CWM &amp; Location'!B:D, 3, FALSE)</f>
        <v>Bangor</v>
      </c>
      <c r="J319" s="47" t="str">
        <f>IF('Master List'!I319="", 'Master List'!H319, CONCATENATE('Master List'!H319, " / ", 'Master List'!I319))</f>
        <v>General Psychiatry</v>
      </c>
      <c r="K319" s="47" t="str">
        <f>'Master List'!J319</f>
        <v>Dr Erik Van Diepen</v>
      </c>
      <c r="L319" s="47" t="str">
        <f>'Master List'!M319</f>
        <v>Ysbyty Gwynedd</v>
      </c>
      <c r="M319" s="47" t="str">
        <f>VLOOKUP(L319, 'CWM &amp; Location'!B:D, 3, FALSE)</f>
        <v>Bangor</v>
      </c>
      <c r="N319" s="47" t="str">
        <f>IF('Master List'!O319="", 'Master List'!N319, CONCATENATE('Master List'!N319, " / ", 'Master List'!O319))</f>
        <v>Paediatrics</v>
      </c>
      <c r="O319" s="47" t="str">
        <f>'Master List'!P319</f>
        <v>Dr Rebecca Cordingley</v>
      </c>
      <c r="P319" s="47" t="str">
        <f>'Master List'!S319</f>
        <v>Plas Menai Surgery</v>
      </c>
      <c r="Q319" s="47" t="str">
        <f>VLOOKUP(P319, 'CWM &amp; Location'!B:D, 3, FALSE)</f>
        <v>Llanfairfechan</v>
      </c>
      <c r="R319" s="47" t="str">
        <f>IF('Master List'!U319="", 'Master List'!T319, CONCATENATE('Master List'!T319, " / ", 'Master List'!U319))</f>
        <v>General Practice</v>
      </c>
      <c r="S319" s="47" t="str">
        <f>'Master List'!V319</f>
        <v>Dr Louise Lomax</v>
      </c>
      <c r="T319" s="49" t="str">
        <f>IF('Master List'!Y319="", "", 'Master List'!Y319)</f>
        <v/>
      </c>
      <c r="U319" s="49" t="str">
        <f>IF(T319="", "", VLOOKUP(T319, 'CWM &amp; Location'!B:D, 3, FALSE))</f>
        <v/>
      </c>
      <c r="V319" s="49" t="str">
        <f>IF('Master List'!Z319="", "", 'Master List'!Z319)</f>
        <v/>
      </c>
      <c r="W319" s="49" t="str">
        <f>IF('Master List'!AA319="", "", 'Master List'!AA319)</f>
        <v/>
      </c>
    </row>
    <row r="320" spans="1:23" ht="29.25" customHeight="1" x14ac:dyDescent="0.25">
      <c r="A320" s="47" t="str">
        <f>'Master List'!A320</f>
        <v>FP</v>
      </c>
      <c r="B320" s="47" t="str">
        <f>'Master List'!B320</f>
        <v>F2/7A1W/107a</v>
      </c>
      <c r="C320" s="47" t="str">
        <f>'Master List'!C320</f>
        <v>WAL/F2/107a</v>
      </c>
      <c r="D320" s="48">
        <v>1</v>
      </c>
      <c r="E320" s="52" t="str">
        <f t="shared" si="4"/>
        <v>Trauma and Orthopaedic Surgery / Orthogeriatrics, General Surgery, Emergency Medicine</v>
      </c>
      <c r="F320" s="49" t="str">
        <f>'Master List'!F320</f>
        <v>Betsi Cadwaladr University Health Board</v>
      </c>
      <c r="G320" s="49" t="str">
        <f>'Master List'!D320</f>
        <v>Mr Stuart Griffin</v>
      </c>
      <c r="H320" s="47" t="str">
        <f>'Master List'!G320</f>
        <v>Ysbyty Gwynedd</v>
      </c>
      <c r="I320" s="47" t="str">
        <f>VLOOKUP(H320, 'CWM &amp; Location'!B:D, 3, FALSE)</f>
        <v>Bangor</v>
      </c>
      <c r="J320" s="47" t="str">
        <f>IF('Master List'!I320="", 'Master List'!H320, CONCATENATE('Master List'!H320, " / ", 'Master List'!I320))</f>
        <v>Trauma and Orthopaedic Surgery / Orthogeriatrics</v>
      </c>
      <c r="K320" s="47" t="str">
        <f>'Master List'!J320</f>
        <v>Mr Stuart Griffin</v>
      </c>
      <c r="L320" s="47" t="str">
        <f>'Master List'!M320</f>
        <v>Ysbyty Gwynedd</v>
      </c>
      <c r="M320" s="47" t="str">
        <f>VLOOKUP(L320, 'CWM &amp; Location'!B:D, 3, FALSE)</f>
        <v>Bangor</v>
      </c>
      <c r="N320" s="47" t="str">
        <f>IF('Master List'!O320="", 'Master List'!N320, CONCATENATE('Master List'!N320, " / ", 'Master List'!O320))</f>
        <v>General Surgery</v>
      </c>
      <c r="O320" s="47" t="str">
        <f>'Master List'!P320</f>
        <v>Mr Anil Lala</v>
      </c>
      <c r="P320" s="47" t="str">
        <f>'Master List'!S320</f>
        <v>Ysbyty Gwynedd</v>
      </c>
      <c r="Q320" s="47" t="str">
        <f>VLOOKUP(P320, 'CWM &amp; Location'!B:D, 3, FALSE)</f>
        <v>Bangor</v>
      </c>
      <c r="R320" s="47" t="str">
        <f>IF('Master List'!U320="", 'Master List'!T320, CONCATENATE('Master List'!T320, " / ", 'Master List'!U320))</f>
        <v>Emergency Medicine</v>
      </c>
      <c r="S320" s="47" t="str">
        <f>'Master List'!V320</f>
        <v>Dr Rob Perry</v>
      </c>
      <c r="T320" s="49" t="str">
        <f>IF('Master List'!Y320="", "", 'Master List'!Y320)</f>
        <v/>
      </c>
      <c r="U320" s="49" t="str">
        <f>IF(T320="", "", VLOOKUP(T320, 'CWM &amp; Location'!B:D, 3, FALSE))</f>
        <v/>
      </c>
      <c r="V320" s="49" t="str">
        <f>IF('Master List'!Z320="", "", 'Master List'!Z320)</f>
        <v/>
      </c>
      <c r="W320" s="49" t="str">
        <f>IF('Master List'!AA320="", "", 'Master List'!AA320)</f>
        <v/>
      </c>
    </row>
    <row r="321" spans="1:23" ht="29.25" customHeight="1" x14ac:dyDescent="0.25">
      <c r="A321" s="47" t="str">
        <f>'Master List'!A321</f>
        <v>FP</v>
      </c>
      <c r="B321" s="47" t="str">
        <f>'Master List'!B321</f>
        <v>F2/7A1W/107b</v>
      </c>
      <c r="C321" s="47" t="str">
        <f>'Master List'!C321</f>
        <v>WAL/F2/107b</v>
      </c>
      <c r="D321" s="48">
        <v>1</v>
      </c>
      <c r="E321" s="52" t="str">
        <f t="shared" si="4"/>
        <v>Emergency Medicine, Trauma and Orthopaedic Surgery / Orthogeriatrics, General Surgery</v>
      </c>
      <c r="F321" s="49" t="str">
        <f>'Master List'!F321</f>
        <v>Betsi Cadwaladr University Health Board</v>
      </c>
      <c r="G321" s="49" t="str">
        <f>'Master List'!D321</f>
        <v>Dr Rob Perry</v>
      </c>
      <c r="H321" s="47" t="str">
        <f>'Master List'!G321</f>
        <v>Ysbyty Gwynedd</v>
      </c>
      <c r="I321" s="47" t="str">
        <f>VLOOKUP(H321, 'CWM &amp; Location'!B:D, 3, FALSE)</f>
        <v>Bangor</v>
      </c>
      <c r="J321" s="47" t="str">
        <f>IF('Master List'!I321="", 'Master List'!H321, CONCATENATE('Master List'!H321, " / ", 'Master List'!I321))</f>
        <v>Emergency Medicine</v>
      </c>
      <c r="K321" s="47" t="str">
        <f>'Master List'!J321</f>
        <v>Dr Rob Perry</v>
      </c>
      <c r="L321" s="47" t="str">
        <f>'Master List'!M321</f>
        <v>Ysbyty Gwynedd</v>
      </c>
      <c r="M321" s="47" t="str">
        <f>VLOOKUP(L321, 'CWM &amp; Location'!B:D, 3, FALSE)</f>
        <v>Bangor</v>
      </c>
      <c r="N321" s="47" t="str">
        <f>IF('Master List'!O321="", 'Master List'!N321, CONCATENATE('Master List'!N321, " / ", 'Master List'!O321))</f>
        <v>Trauma and Orthopaedic Surgery / Orthogeriatrics</v>
      </c>
      <c r="O321" s="47" t="str">
        <f>'Master List'!P321</f>
        <v>Mr Stuart Griffin</v>
      </c>
      <c r="P321" s="47" t="str">
        <f>'Master List'!S321</f>
        <v>Ysbyty Gwynedd</v>
      </c>
      <c r="Q321" s="47" t="str">
        <f>VLOOKUP(P321, 'CWM &amp; Location'!B:D, 3, FALSE)</f>
        <v>Bangor</v>
      </c>
      <c r="R321" s="47" t="str">
        <f>IF('Master List'!U321="", 'Master List'!T321, CONCATENATE('Master List'!T321, " / ", 'Master List'!U321))</f>
        <v>General Surgery</v>
      </c>
      <c r="S321" s="47" t="str">
        <f>'Master List'!V321</f>
        <v>Mr Anil Lala</v>
      </c>
      <c r="T321" s="49" t="str">
        <f>IF('Master List'!Y321="", "", 'Master List'!Y321)</f>
        <v/>
      </c>
      <c r="U321" s="49" t="str">
        <f>IF(T321="", "", VLOOKUP(T321, 'CWM &amp; Location'!B:D, 3, FALSE))</f>
        <v/>
      </c>
      <c r="V321" s="49" t="str">
        <f>IF('Master List'!Z321="", "", 'Master List'!Z321)</f>
        <v/>
      </c>
      <c r="W321" s="49" t="str">
        <f>IF('Master List'!AA321="", "", 'Master List'!AA321)</f>
        <v/>
      </c>
    </row>
    <row r="322" spans="1:23" ht="29.25" customHeight="1" x14ac:dyDescent="0.25">
      <c r="A322" s="47" t="str">
        <f>'Master List'!A322</f>
        <v>FP</v>
      </c>
      <c r="B322" s="47" t="str">
        <f>'Master List'!B322</f>
        <v>F2/7A1W/107c</v>
      </c>
      <c r="C322" s="47" t="str">
        <f>'Master List'!C322</f>
        <v>WAL/F2/107c</v>
      </c>
      <c r="D322" s="48">
        <v>1</v>
      </c>
      <c r="E322" s="52" t="str">
        <f t="shared" si="4"/>
        <v>General Surgery, Emergency Medicine, Trauma and Orthopaedic Surgery / Orthogeriatrics</v>
      </c>
      <c r="F322" s="49" t="str">
        <f>'Master List'!F322</f>
        <v>Betsi Cadwaladr University Health Board</v>
      </c>
      <c r="G322" s="49" t="str">
        <f>'Master List'!D322</f>
        <v>Mr Anil Lala</v>
      </c>
      <c r="H322" s="47" t="str">
        <f>'Master List'!G322</f>
        <v>Ysbyty Gwynedd</v>
      </c>
      <c r="I322" s="47" t="str">
        <f>VLOOKUP(H322, 'CWM &amp; Location'!B:D, 3, FALSE)</f>
        <v>Bangor</v>
      </c>
      <c r="J322" s="47" t="str">
        <f>IF('Master List'!I322="", 'Master List'!H322, CONCATENATE('Master List'!H322, " / ", 'Master List'!I322))</f>
        <v>General Surgery</v>
      </c>
      <c r="K322" s="47" t="str">
        <f>'Master List'!J322</f>
        <v>Mr Anil Lala</v>
      </c>
      <c r="L322" s="47" t="str">
        <f>'Master List'!M322</f>
        <v>Ysbyty Gwynedd</v>
      </c>
      <c r="M322" s="47" t="str">
        <f>VLOOKUP(L322, 'CWM &amp; Location'!B:D, 3, FALSE)</f>
        <v>Bangor</v>
      </c>
      <c r="N322" s="47" t="str">
        <f>IF('Master List'!O322="", 'Master List'!N322, CONCATENATE('Master List'!N322, " / ", 'Master List'!O322))</f>
        <v>Emergency Medicine</v>
      </c>
      <c r="O322" s="47" t="str">
        <f>'Master List'!P322</f>
        <v>Dr Rob Perry</v>
      </c>
      <c r="P322" s="47" t="str">
        <f>'Master List'!S322</f>
        <v>Ysbyty Gwynedd</v>
      </c>
      <c r="Q322" s="47" t="str">
        <f>VLOOKUP(P322, 'CWM &amp; Location'!B:D, 3, FALSE)</f>
        <v>Bangor</v>
      </c>
      <c r="R322" s="47" t="str">
        <f>IF('Master List'!U322="", 'Master List'!T322, CONCATENATE('Master List'!T322, " / ", 'Master List'!U322))</f>
        <v>Trauma and Orthopaedic Surgery / Orthogeriatrics</v>
      </c>
      <c r="S322" s="47" t="str">
        <f>'Master List'!V322</f>
        <v>Mr Stuart Griffin</v>
      </c>
      <c r="T322" s="49" t="str">
        <f>IF('Master List'!Y322="", "", 'Master List'!Y322)</f>
        <v/>
      </c>
      <c r="U322" s="49" t="str">
        <f>IF(T322="", "", VLOOKUP(T322, 'CWM &amp; Location'!B:D, 3, FALSE))</f>
        <v/>
      </c>
      <c r="V322" s="49" t="str">
        <f>IF('Master List'!Z322="", "", 'Master List'!Z322)</f>
        <v/>
      </c>
      <c r="W322" s="49" t="str">
        <f>IF('Master List'!AA322="", "", 'Master List'!AA322)</f>
        <v/>
      </c>
    </row>
    <row r="323" spans="1:23" ht="29.25" customHeight="1" x14ac:dyDescent="0.25">
      <c r="A323" s="47" t="str">
        <f>'Master List'!A323</f>
        <v>SFP</v>
      </c>
      <c r="B323" s="47" t="str">
        <f>'Master List'!B323</f>
        <v>F2/7A5N-7A5S/108a</v>
      </c>
      <c r="C323" s="47" t="str">
        <f>'Master List'!C323</f>
        <v>WAL/F2/108a</v>
      </c>
      <c r="D323" s="48">
        <v>1</v>
      </c>
      <c r="E323" s="52" t="str">
        <f t="shared" ref="E323:E382" si="5">CONCATENATE(J323,", ",N323,", ",R323,IF(V323="","",", "),IF(V323="","",V323),IF(V323="",""," ("),IF(V323="","",A323),IF(V323="","",")"),"")</f>
        <v>General Psychiatry / Old Age Psychiatry, Endocrinology and Diabetes Mellitus, Palliative Medicine / Cancer, Academic (SFP)</v>
      </c>
      <c r="F323" s="49" t="str">
        <f>'Master List'!F323</f>
        <v>Cwm Taf Morgannwg Local University Health Board</v>
      </c>
      <c r="G323" s="49" t="str">
        <f>'Master List'!D323</f>
        <v>Dr Danika Rafferty</v>
      </c>
      <c r="H323" s="47" t="str">
        <f>'Master List'!G323</f>
        <v>Maritime Resource Centre</v>
      </c>
      <c r="I323" s="47" t="str">
        <f>VLOOKUP(H323, 'CWM &amp; Location'!B:D, 3, FALSE)</f>
        <v>Pontypridd</v>
      </c>
      <c r="J323" s="47" t="str">
        <f>IF('Master List'!I323="", 'Master List'!H323, CONCATENATE('Master List'!H323, " / ", 'Master List'!I323))</f>
        <v>General Psychiatry / Old Age Psychiatry</v>
      </c>
      <c r="K323" s="47" t="str">
        <f>'Master List'!J323</f>
        <v>Dr Danika Rafferty</v>
      </c>
      <c r="L323" s="47" t="str">
        <f>'Master List'!M323</f>
        <v>Prince Charles Hospital</v>
      </c>
      <c r="M323" s="47" t="str">
        <f>VLOOKUP(L323, 'CWM &amp; Location'!B:D, 3, FALSE)</f>
        <v>Merthyr Tydfil</v>
      </c>
      <c r="N323" s="47" t="str">
        <f>IF('Master List'!O323="", 'Master List'!N323, CONCATENATE('Master List'!N323, " / ", 'Master List'!O323))</f>
        <v>Endocrinology and Diabetes Mellitus</v>
      </c>
      <c r="O323" s="47" t="str">
        <f>'Master List'!P323</f>
        <v>Dr Onyebuchi Okosieme</v>
      </c>
      <c r="P323" s="47" t="str">
        <f>'Master List'!S323</f>
        <v>Royal Glamorgan Hospital</v>
      </c>
      <c r="Q323" s="47" t="str">
        <f>VLOOKUP(P323, 'CWM &amp; Location'!B:D, 3, FALSE)</f>
        <v>Pontyclun</v>
      </c>
      <c r="R323" s="47" t="str">
        <f>IF('Master List'!U323="", 'Master List'!T323, CONCATENATE('Master List'!T323, " / ", 'Master List'!U323))</f>
        <v>Palliative Medicine / Cancer</v>
      </c>
      <c r="S323" s="47" t="str">
        <f>'Master List'!V323</f>
        <v>Dr Bethan Jones</v>
      </c>
      <c r="T323" s="49" t="str">
        <f>IF('Master List'!Y323="", "", 'Master List'!Y323)</f>
        <v>Site to be confirmed</v>
      </c>
      <c r="U323" s="49" t="str">
        <f>IF(T323="", "", VLOOKUP(T323, 'CWM &amp; Location'!B:D, 3, FALSE))</f>
        <v>Site To Be Confirmed</v>
      </c>
      <c r="V323" s="49" t="str">
        <f>IF('Master List'!Z323="", "", 'Master List'!Z323)</f>
        <v>Academic</v>
      </c>
      <c r="W323" s="49" t="str">
        <f>IF('Master List'!AA323="", "", 'Master List'!AA323)</f>
        <v>Supervisor to be confirmed</v>
      </c>
    </row>
    <row r="324" spans="1:23" ht="29.25" customHeight="1" x14ac:dyDescent="0.25">
      <c r="A324" s="47" t="str">
        <f>'Master List'!A324</f>
        <v>SFP</v>
      </c>
      <c r="B324" s="47" t="str">
        <f>'Master List'!B324</f>
        <v>F2/7A5N-7A5S/108b</v>
      </c>
      <c r="C324" s="47" t="str">
        <f>'Master List'!C324</f>
        <v>WAL/F2/108b</v>
      </c>
      <c r="D324" s="48">
        <v>1</v>
      </c>
      <c r="E324" s="52" t="str">
        <f t="shared" si="5"/>
        <v>Palliative Medicine / Cancer, General Psychiatry / Old Age Psychiatry, Endocrinology and Diabetes Mellitus, Academic (SFP)</v>
      </c>
      <c r="F324" s="49" t="str">
        <f>'Master List'!F324</f>
        <v>Cwm Taf Morgannwg Local University Health Board</v>
      </c>
      <c r="G324" s="49" t="str">
        <f>'Master List'!D324</f>
        <v>Dr Bethan Jones</v>
      </c>
      <c r="H324" s="47" t="str">
        <f>'Master List'!G324</f>
        <v>Royal Glamorgan Hospital</v>
      </c>
      <c r="I324" s="47" t="str">
        <f>VLOOKUP(H324, 'CWM &amp; Location'!B:D, 3, FALSE)</f>
        <v>Pontyclun</v>
      </c>
      <c r="J324" s="47" t="str">
        <f>IF('Master List'!I324="", 'Master List'!H324, CONCATENATE('Master List'!H324, " / ", 'Master List'!I324))</f>
        <v>Palliative Medicine / Cancer</v>
      </c>
      <c r="K324" s="47" t="str">
        <f>'Master List'!J324</f>
        <v>Dr Bethan Jones</v>
      </c>
      <c r="L324" s="47" t="str">
        <f>'Master List'!M324</f>
        <v>Maritime Resource Centre</v>
      </c>
      <c r="M324" s="47" t="str">
        <f>VLOOKUP(L324, 'CWM &amp; Location'!B:D, 3, FALSE)</f>
        <v>Pontypridd</v>
      </c>
      <c r="N324" s="47" t="str">
        <f>IF('Master List'!O324="", 'Master List'!N324, CONCATENATE('Master List'!N324, " / ", 'Master List'!O324))</f>
        <v>General Psychiatry / Old Age Psychiatry</v>
      </c>
      <c r="O324" s="47" t="str">
        <f>'Master List'!P324</f>
        <v>Dr Danika Rafferty</v>
      </c>
      <c r="P324" s="47" t="str">
        <f>'Master List'!S324</f>
        <v>Prince Charles Hospital</v>
      </c>
      <c r="Q324" s="47" t="str">
        <f>VLOOKUP(P324, 'CWM &amp; Location'!B:D, 3, FALSE)</f>
        <v>Merthyr Tydfil</v>
      </c>
      <c r="R324" s="47" t="str">
        <f>IF('Master List'!U324="", 'Master List'!T324, CONCATENATE('Master List'!T324, " / ", 'Master List'!U324))</f>
        <v>Endocrinology and Diabetes Mellitus</v>
      </c>
      <c r="S324" s="47" t="str">
        <f>'Master List'!V324</f>
        <v>Dr Onyebuchi Okosieme</v>
      </c>
      <c r="T324" s="49" t="str">
        <f>IF('Master List'!Y324="", "", 'Master List'!Y324)</f>
        <v>Site to be confirmed</v>
      </c>
      <c r="U324" s="49" t="str">
        <f>IF(T324="", "", VLOOKUP(T324, 'CWM &amp; Location'!B:D, 3, FALSE))</f>
        <v>Site To Be Confirmed</v>
      </c>
      <c r="V324" s="49" t="str">
        <f>IF('Master List'!Z324="", "", 'Master List'!Z324)</f>
        <v>Academic</v>
      </c>
      <c r="W324" s="49" t="str">
        <f>IF('Master List'!AA324="", "", 'Master List'!AA324)</f>
        <v>Supervisor to be confirmed</v>
      </c>
    </row>
    <row r="325" spans="1:23" ht="29.25" customHeight="1" x14ac:dyDescent="0.25">
      <c r="A325" s="47" t="str">
        <f>'Master List'!A325</f>
        <v>SFP</v>
      </c>
      <c r="B325" s="47" t="str">
        <f>'Master List'!B325</f>
        <v>F2/7A5N-7A5S/108c</v>
      </c>
      <c r="C325" s="47" t="str">
        <f>'Master List'!C325</f>
        <v>WAL/F2/108c</v>
      </c>
      <c r="D325" s="48">
        <v>1</v>
      </c>
      <c r="E325" s="52" t="str">
        <f t="shared" si="5"/>
        <v>Endocrinology and Diabetes Mellitus, Palliative Medicine / Cancer, General Psychiatry / Old Age Psychiatry, Academic (SFP)</v>
      </c>
      <c r="F325" s="49" t="str">
        <f>'Master List'!F325</f>
        <v>Cwm Taf Morgannwg Local University Health Board</v>
      </c>
      <c r="G325" s="49" t="str">
        <f>'Master List'!D325</f>
        <v>Dr Onyebuchi Okosieme</v>
      </c>
      <c r="H325" s="47" t="str">
        <f>'Master List'!G325</f>
        <v>Prince Charles Hospital</v>
      </c>
      <c r="I325" s="47" t="str">
        <f>VLOOKUP(H325, 'CWM &amp; Location'!B:D, 3, FALSE)</f>
        <v>Merthyr Tydfil</v>
      </c>
      <c r="J325" s="47" t="str">
        <f>IF('Master List'!I325="", 'Master List'!H325, CONCATENATE('Master List'!H325, " / ", 'Master List'!I325))</f>
        <v>Endocrinology and Diabetes Mellitus</v>
      </c>
      <c r="K325" s="47" t="str">
        <f>'Master List'!J325</f>
        <v>Dr Onyebuchi Okosieme</v>
      </c>
      <c r="L325" s="47" t="str">
        <f>'Master List'!M325</f>
        <v>Royal Glamorgan Hospital</v>
      </c>
      <c r="M325" s="47" t="str">
        <f>VLOOKUP(L325, 'CWM &amp; Location'!B:D, 3, FALSE)</f>
        <v>Pontyclun</v>
      </c>
      <c r="N325" s="47" t="str">
        <f>IF('Master List'!O325="", 'Master List'!N325, CONCATENATE('Master List'!N325, " / ", 'Master List'!O325))</f>
        <v>Palliative Medicine / Cancer</v>
      </c>
      <c r="O325" s="47" t="str">
        <f>'Master List'!P325</f>
        <v>Dr Bethan Jones</v>
      </c>
      <c r="P325" s="47" t="str">
        <f>'Master List'!S325</f>
        <v>Maritime Resource Centre</v>
      </c>
      <c r="Q325" s="47" t="str">
        <f>VLOOKUP(P325, 'CWM &amp; Location'!B:D, 3, FALSE)</f>
        <v>Pontypridd</v>
      </c>
      <c r="R325" s="47" t="str">
        <f>IF('Master List'!U325="", 'Master List'!T325, CONCATENATE('Master List'!T325, " / ", 'Master List'!U325))</f>
        <v>General Psychiatry / Old Age Psychiatry</v>
      </c>
      <c r="S325" s="47" t="str">
        <f>'Master List'!V325</f>
        <v>Dr Danika Rafferty</v>
      </c>
      <c r="T325" s="49" t="str">
        <f>IF('Master List'!Y325="", "", 'Master List'!Y325)</f>
        <v>Site to be confirmed</v>
      </c>
      <c r="U325" s="49" t="str">
        <f>IF(T325="", "", VLOOKUP(T325, 'CWM &amp; Location'!B:D, 3, FALSE))</f>
        <v>Site To Be Confirmed</v>
      </c>
      <c r="V325" s="49" t="str">
        <f>IF('Master List'!Z325="", "", 'Master List'!Z325)</f>
        <v>Academic</v>
      </c>
      <c r="W325" s="49" t="str">
        <f>IF('Master List'!AA325="", "", 'Master List'!AA325)</f>
        <v>Supervisor to be confirmed</v>
      </c>
    </row>
    <row r="326" spans="1:23" ht="29.25" customHeight="1" x14ac:dyDescent="0.25">
      <c r="A326" s="47" t="str">
        <f>'Master List'!A326</f>
        <v>SFP</v>
      </c>
      <c r="B326" s="47" t="str">
        <f>'Master List'!B326</f>
        <v>F2/7A3/109a</v>
      </c>
      <c r="C326" s="47" t="str">
        <f>'Master List'!C326</f>
        <v>WAL/F2/109a</v>
      </c>
      <c r="D326" s="48">
        <v>1</v>
      </c>
      <c r="E326" s="52" t="str">
        <f t="shared" si="5"/>
        <v>General (Internal) Medicine / Endocrinology and Diabetes Mellitus, General Practice / Ambulatory Care, Haematology, Academic (SFP)</v>
      </c>
      <c r="F326" s="49" t="str">
        <f>'Master List'!F326</f>
        <v>Swansea Bay Local University Health Board</v>
      </c>
      <c r="G326" s="49" t="str">
        <f>'Master List'!D326</f>
        <v>Dr Rajesh Peter</v>
      </c>
      <c r="H326" s="47" t="str">
        <f>'Master List'!G326</f>
        <v>Singleton Hospital</v>
      </c>
      <c r="I326" s="47" t="str">
        <f>VLOOKUP(H326, 'CWM &amp; Location'!B:D, 3, FALSE)</f>
        <v>Swansea</v>
      </c>
      <c r="J326" s="47" t="str">
        <f>IF('Master List'!I326="", 'Master List'!H326, CONCATENATE('Master List'!H326, " / ", 'Master List'!I326))</f>
        <v>General (Internal) Medicine / Endocrinology and Diabetes Mellitus</v>
      </c>
      <c r="K326" s="47" t="str">
        <f>'Master List'!J326</f>
        <v>Dr Rajesh Peter</v>
      </c>
      <c r="L326" s="47" t="str">
        <f>'Master List'!M326</f>
        <v>Morriston Hospital</v>
      </c>
      <c r="M326" s="47" t="str">
        <f>VLOOKUP(L326, 'CWM &amp; Location'!B:D, 3, FALSE)</f>
        <v>Swansea</v>
      </c>
      <c r="N326" s="47" t="str">
        <f>IF('Master List'!O326="", 'Master List'!N326, CONCATENATE('Master List'!N326, " / ", 'Master List'!O326))</f>
        <v>General Practice / Ambulatory Care</v>
      </c>
      <c r="O326" s="47" t="str">
        <f>'Master List'!P326</f>
        <v>Dr Stephen Greenfield</v>
      </c>
      <c r="P326" s="47" t="str">
        <f>'Master List'!S326</f>
        <v>Singleton Hospital</v>
      </c>
      <c r="Q326" s="47" t="str">
        <f>VLOOKUP(P326, 'CWM &amp; Location'!B:D, 3, FALSE)</f>
        <v>Swansea</v>
      </c>
      <c r="R326" s="47" t="str">
        <f>IF('Master List'!U326="", 'Master List'!T326, CONCATENATE('Master List'!T326, " / ", 'Master List'!U326))</f>
        <v>Haematology</v>
      </c>
      <c r="S326" s="47" t="str">
        <f>'Master List'!V326</f>
        <v>Dr Hamdi Sati</v>
      </c>
      <c r="T326" s="49" t="str">
        <f>IF('Master List'!Y326="", "", 'Master List'!Y326)</f>
        <v>Site to be confirmed</v>
      </c>
      <c r="U326" s="49" t="str">
        <f>IF(T326="", "", VLOOKUP(T326, 'CWM &amp; Location'!B:D, 3, FALSE))</f>
        <v>Site To Be Confirmed</v>
      </c>
      <c r="V326" s="49" t="str">
        <f>IF('Master List'!Z326="", "", 'Master List'!Z326)</f>
        <v>Academic</v>
      </c>
      <c r="W326" s="49" t="str">
        <f>IF('Master List'!AA326="", "", 'Master List'!AA326)</f>
        <v>Supervisor to be confirmed</v>
      </c>
    </row>
    <row r="327" spans="1:23" ht="29.25" customHeight="1" x14ac:dyDescent="0.25">
      <c r="A327" s="47" t="str">
        <f>'Master List'!A327</f>
        <v>SFP</v>
      </c>
      <c r="B327" s="47" t="str">
        <f>'Master List'!B327</f>
        <v>F2/7A3/109b</v>
      </c>
      <c r="C327" s="47" t="str">
        <f>'Master List'!C327</f>
        <v>WAL/F2/109b</v>
      </c>
      <c r="D327" s="48">
        <v>1</v>
      </c>
      <c r="E327" s="52" t="str">
        <f t="shared" si="5"/>
        <v>Haematology, General (Internal) Medicine / Endocrinology and Diabetes Mellitus, General Practice / Ambulatory Care, Academic (SFP)</v>
      </c>
      <c r="F327" s="49" t="str">
        <f>'Master List'!F327</f>
        <v>Swansea Bay Local University Health Board</v>
      </c>
      <c r="G327" s="49" t="str">
        <f>'Master List'!D327</f>
        <v>Dr Hamdi Sati</v>
      </c>
      <c r="H327" s="47" t="str">
        <f>'Master List'!G327</f>
        <v>Singleton Hospital</v>
      </c>
      <c r="I327" s="47" t="str">
        <f>VLOOKUP(H327, 'CWM &amp; Location'!B:D, 3, FALSE)</f>
        <v>Swansea</v>
      </c>
      <c r="J327" s="47" t="str">
        <f>IF('Master List'!I327="", 'Master List'!H327, CONCATENATE('Master List'!H327, " / ", 'Master List'!I327))</f>
        <v>Haematology</v>
      </c>
      <c r="K327" s="47" t="str">
        <f>'Master List'!J327</f>
        <v>Dr Hamdi Sati</v>
      </c>
      <c r="L327" s="47" t="str">
        <f>'Master List'!M327</f>
        <v>Singleton Hospital</v>
      </c>
      <c r="M327" s="47" t="str">
        <f>VLOOKUP(L327, 'CWM &amp; Location'!B:D, 3, FALSE)</f>
        <v>Swansea</v>
      </c>
      <c r="N327" s="47" t="str">
        <f>IF('Master List'!O327="", 'Master List'!N327, CONCATENATE('Master List'!N327, " / ", 'Master List'!O327))</f>
        <v>General (Internal) Medicine / Endocrinology and Diabetes Mellitus</v>
      </c>
      <c r="O327" s="47" t="str">
        <f>'Master List'!P327</f>
        <v>Dr Rajesh Peter</v>
      </c>
      <c r="P327" s="47" t="str">
        <f>'Master List'!S327</f>
        <v>Morriston Hospital</v>
      </c>
      <c r="Q327" s="47" t="str">
        <f>VLOOKUP(P327, 'CWM &amp; Location'!B:D, 3, FALSE)</f>
        <v>Swansea</v>
      </c>
      <c r="R327" s="47" t="str">
        <f>IF('Master List'!U327="", 'Master List'!T327, CONCATENATE('Master List'!T327, " / ", 'Master List'!U327))</f>
        <v>General Practice / Ambulatory Care</v>
      </c>
      <c r="S327" s="47" t="str">
        <f>'Master List'!V327</f>
        <v>Dr Stephen Greenfield</v>
      </c>
      <c r="T327" s="49" t="str">
        <f>IF('Master List'!Y327="", "", 'Master List'!Y327)</f>
        <v>Site to be confirmed</v>
      </c>
      <c r="U327" s="49" t="str">
        <f>IF(T327="", "", VLOOKUP(T327, 'CWM &amp; Location'!B:D, 3, FALSE))</f>
        <v>Site To Be Confirmed</v>
      </c>
      <c r="V327" s="49" t="str">
        <f>IF('Master List'!Z327="", "", 'Master List'!Z327)</f>
        <v>Academic</v>
      </c>
      <c r="W327" s="49" t="str">
        <f>IF('Master List'!AA327="", "", 'Master List'!AA327)</f>
        <v>Supervisor to be confirmed</v>
      </c>
    </row>
    <row r="328" spans="1:23" ht="29.25" customHeight="1" x14ac:dyDescent="0.25">
      <c r="A328" s="47" t="str">
        <f>'Master List'!A328</f>
        <v>SFP</v>
      </c>
      <c r="B328" s="47" t="str">
        <f>'Master List'!B328</f>
        <v>F2/7A3/109c</v>
      </c>
      <c r="C328" s="47" t="str">
        <f>'Master List'!C328</f>
        <v>WAL/F2/109c</v>
      </c>
      <c r="D328" s="48">
        <v>1</v>
      </c>
      <c r="E328" s="52" t="str">
        <f t="shared" si="5"/>
        <v>General Practice / Ambulatory Care, Haematology, General (Internal) Medicine / Endocrinology and Diabetes Mellitus, Academic (SFP)</v>
      </c>
      <c r="F328" s="49" t="str">
        <f>'Master List'!F328</f>
        <v>Swansea Bay Local University Health Board</v>
      </c>
      <c r="G328" s="49" t="str">
        <f>'Master List'!D328</f>
        <v>Dr Stephen Greenfield</v>
      </c>
      <c r="H328" s="47" t="str">
        <f>'Master List'!G328</f>
        <v>Morriston Hospital</v>
      </c>
      <c r="I328" s="47" t="str">
        <f>VLOOKUP(H328, 'CWM &amp; Location'!B:D, 3, FALSE)</f>
        <v>Swansea</v>
      </c>
      <c r="J328" s="47" t="str">
        <f>IF('Master List'!I328="", 'Master List'!H328, CONCATENATE('Master List'!H328, " / ", 'Master List'!I328))</f>
        <v>General Practice / Ambulatory Care</v>
      </c>
      <c r="K328" s="47" t="str">
        <f>'Master List'!J328</f>
        <v>Dr Stephen Greenfield</v>
      </c>
      <c r="L328" s="47" t="str">
        <f>'Master List'!M328</f>
        <v>Singleton Hospital</v>
      </c>
      <c r="M328" s="47" t="str">
        <f>VLOOKUP(L328, 'CWM &amp; Location'!B:D, 3, FALSE)</f>
        <v>Swansea</v>
      </c>
      <c r="N328" s="47" t="str">
        <f>IF('Master List'!O328="", 'Master List'!N328, CONCATENATE('Master List'!N328, " / ", 'Master List'!O328))</f>
        <v>Haematology</v>
      </c>
      <c r="O328" s="47" t="str">
        <f>'Master List'!P328</f>
        <v>Dr Hamdi Sati</v>
      </c>
      <c r="P328" s="47" t="str">
        <f>'Master List'!S328</f>
        <v>Singleton Hospital</v>
      </c>
      <c r="Q328" s="47" t="str">
        <f>VLOOKUP(P328, 'CWM &amp; Location'!B:D, 3, FALSE)</f>
        <v>Swansea</v>
      </c>
      <c r="R328" s="47" t="str">
        <f>IF('Master List'!U328="", 'Master List'!T328, CONCATENATE('Master List'!T328, " / ", 'Master List'!U328))</f>
        <v>General (Internal) Medicine / Endocrinology and Diabetes Mellitus</v>
      </c>
      <c r="S328" s="47" t="str">
        <f>'Master List'!V328</f>
        <v>Dr Rajesh Peter</v>
      </c>
      <c r="T328" s="49" t="str">
        <f>IF('Master List'!Y328="", "", 'Master List'!Y328)</f>
        <v>Site to be confirmed</v>
      </c>
      <c r="U328" s="49" t="str">
        <f>IF(T328="", "", VLOOKUP(T328, 'CWM &amp; Location'!B:D, 3, FALSE))</f>
        <v>Site To Be Confirmed</v>
      </c>
      <c r="V328" s="49" t="str">
        <f>IF('Master List'!Z328="", "", 'Master List'!Z328)</f>
        <v>Academic</v>
      </c>
      <c r="W328" s="49" t="str">
        <f>IF('Master List'!AA328="", "", 'Master List'!AA328)</f>
        <v>Supervisor to be confirmed</v>
      </c>
    </row>
    <row r="329" spans="1:23" ht="29.25" customHeight="1" x14ac:dyDescent="0.25">
      <c r="A329" s="47" t="str">
        <f>'Master List'!A329</f>
        <v>SFP</v>
      </c>
      <c r="B329" s="47" t="str">
        <f>'Master List'!B329</f>
        <v>F2/7A4/110a</v>
      </c>
      <c r="C329" s="47" t="str">
        <f>'Master List'!C329</f>
        <v>WAL/F2/110a</v>
      </c>
      <c r="D329" s="48">
        <v>1</v>
      </c>
      <c r="E329" s="52" t="str">
        <f t="shared" si="5"/>
        <v>Emergency Medicine, Intensive Care Medicine, Medical Microbiology / Infectious Diseases, Academic (SFP)</v>
      </c>
      <c r="F329" s="49" t="str">
        <f>'Master List'!F329</f>
        <v>Cardiff &amp; Vale University Health Board</v>
      </c>
      <c r="G329" s="49" t="str">
        <f>'Master List'!D329</f>
        <v>Dr Nicholas Manville</v>
      </c>
      <c r="H329" s="47" t="str">
        <f>'Master List'!G329</f>
        <v>University Hospital of Wales</v>
      </c>
      <c r="I329" s="47" t="str">
        <f>VLOOKUP(H329, 'CWM &amp; Location'!B:D, 3, FALSE)</f>
        <v>Cardiff</v>
      </c>
      <c r="J329" s="47" t="str">
        <f>IF('Master List'!I329="", 'Master List'!H329, CONCATENATE('Master List'!H329, " / ", 'Master List'!I329))</f>
        <v>Emergency Medicine</v>
      </c>
      <c r="K329" s="47" t="str">
        <f>'Master List'!J329</f>
        <v>Dr Nicholas Manville</v>
      </c>
      <c r="L329" s="47" t="str">
        <f>'Master List'!M329</f>
        <v>University Hospital of Wales</v>
      </c>
      <c r="M329" s="47" t="str">
        <f>VLOOKUP(L329, 'CWM &amp; Location'!B:D, 3, FALSE)</f>
        <v>Cardiff</v>
      </c>
      <c r="N329" s="47" t="str">
        <f>IF('Master List'!O329="", 'Master List'!N329, CONCATENATE('Master List'!N329, " / ", 'Master List'!O329))</f>
        <v>Intensive Care Medicine</v>
      </c>
      <c r="O329" s="47" t="str">
        <f>'Master List'!P329</f>
        <v>Dr Nick Stallard</v>
      </c>
      <c r="P329" s="47" t="str">
        <f>'Master List'!S329</f>
        <v>University Hospital of Wales</v>
      </c>
      <c r="Q329" s="47" t="str">
        <f>VLOOKUP(P329, 'CWM &amp; Location'!B:D, 3, FALSE)</f>
        <v>Cardiff</v>
      </c>
      <c r="R329" s="47" t="str">
        <f>IF('Master List'!U329="", 'Master List'!T329, CONCATENATE('Master List'!T329, " / ", 'Master List'!U329))</f>
        <v>Medical Microbiology / Infectious Diseases</v>
      </c>
      <c r="S329" s="47" t="str">
        <f>'Master List'!V329</f>
        <v>Dr Owen Seddon</v>
      </c>
      <c r="T329" s="49" t="str">
        <f>IF('Master List'!Y329="", "", 'Master List'!Y329)</f>
        <v>Site to be confirmed</v>
      </c>
      <c r="U329" s="49" t="str">
        <f>IF(T329="", "", VLOOKUP(T329, 'CWM &amp; Location'!B:D, 3, FALSE))</f>
        <v>Site To Be Confirmed</v>
      </c>
      <c r="V329" s="49" t="str">
        <f>IF('Master List'!Z329="", "", 'Master List'!Z329)</f>
        <v>Academic</v>
      </c>
      <c r="W329" s="49" t="str">
        <f>IF('Master List'!AA329="", "", 'Master List'!AA329)</f>
        <v>Supervisor to be confirmed</v>
      </c>
    </row>
    <row r="330" spans="1:23" ht="29.25" customHeight="1" x14ac:dyDescent="0.25">
      <c r="A330" s="47" t="str">
        <f>'Master List'!A330</f>
        <v>SFP</v>
      </c>
      <c r="B330" s="47" t="str">
        <f>'Master List'!B330</f>
        <v>F2/7A4/110b</v>
      </c>
      <c r="C330" s="47" t="str">
        <f>'Master List'!C330</f>
        <v>WAL/F2/110b</v>
      </c>
      <c r="D330" s="48">
        <v>1</v>
      </c>
      <c r="E330" s="52" t="str">
        <f t="shared" si="5"/>
        <v>Medical Microbiology / Infectious Diseases, Emergency Medicine, Intensive Care Medicine, Academic (SFP)</v>
      </c>
      <c r="F330" s="49" t="str">
        <f>'Master List'!F330</f>
        <v>Cardiff &amp; Vale University Health Board</v>
      </c>
      <c r="G330" s="49" t="str">
        <f>'Master List'!D330</f>
        <v>Dr Owen Seddon</v>
      </c>
      <c r="H330" s="47" t="str">
        <f>'Master List'!G330</f>
        <v>University Hospital of Wales</v>
      </c>
      <c r="I330" s="47" t="str">
        <f>VLOOKUP(H330, 'CWM &amp; Location'!B:D, 3, FALSE)</f>
        <v>Cardiff</v>
      </c>
      <c r="J330" s="47" t="str">
        <f>IF('Master List'!I330="", 'Master List'!H330, CONCATENATE('Master List'!H330, " / ", 'Master List'!I330))</f>
        <v>Medical Microbiology / Infectious Diseases</v>
      </c>
      <c r="K330" s="47" t="str">
        <f>'Master List'!J330</f>
        <v>Dr Owen Seddon</v>
      </c>
      <c r="L330" s="47" t="str">
        <f>'Master List'!M330</f>
        <v>University Hospital of Wales</v>
      </c>
      <c r="M330" s="47" t="str">
        <f>VLOOKUP(L330, 'CWM &amp; Location'!B:D, 3, FALSE)</f>
        <v>Cardiff</v>
      </c>
      <c r="N330" s="47" t="str">
        <f>IF('Master List'!O330="", 'Master List'!N330, CONCATENATE('Master List'!N330, " / ", 'Master List'!O330))</f>
        <v>Emergency Medicine</v>
      </c>
      <c r="O330" s="47" t="str">
        <f>'Master List'!P330</f>
        <v>Dr Nicholas Manville</v>
      </c>
      <c r="P330" s="47" t="str">
        <f>'Master List'!S330</f>
        <v>University Hospital of Wales</v>
      </c>
      <c r="Q330" s="47" t="str">
        <f>VLOOKUP(P330, 'CWM &amp; Location'!B:D, 3, FALSE)</f>
        <v>Cardiff</v>
      </c>
      <c r="R330" s="47" t="str">
        <f>IF('Master List'!U330="", 'Master List'!T330, CONCATENATE('Master List'!T330, " / ", 'Master List'!U330))</f>
        <v>Intensive Care Medicine</v>
      </c>
      <c r="S330" s="47" t="str">
        <f>'Master List'!V330</f>
        <v>Dr Nick Stallard</v>
      </c>
      <c r="T330" s="49" t="str">
        <f>IF('Master List'!Y330="", "", 'Master List'!Y330)</f>
        <v>Site to be confirmed</v>
      </c>
      <c r="U330" s="49" t="str">
        <f>IF(T330="", "", VLOOKUP(T330, 'CWM &amp; Location'!B:D, 3, FALSE))</f>
        <v>Site To Be Confirmed</v>
      </c>
      <c r="V330" s="49" t="str">
        <f>IF('Master List'!Z330="", "", 'Master List'!Z330)</f>
        <v>Academic</v>
      </c>
      <c r="W330" s="49" t="str">
        <f>IF('Master List'!AA330="", "", 'Master List'!AA330)</f>
        <v>Supervisor to be confirmed</v>
      </c>
    </row>
    <row r="331" spans="1:23" ht="29.25" customHeight="1" x14ac:dyDescent="0.25">
      <c r="A331" s="47" t="str">
        <f>'Master List'!A331</f>
        <v>SFP</v>
      </c>
      <c r="B331" s="47" t="str">
        <f>'Master List'!B331</f>
        <v>F2/7A4/110c</v>
      </c>
      <c r="C331" s="47" t="str">
        <f>'Master List'!C331</f>
        <v>WAL/F2/110c</v>
      </c>
      <c r="D331" s="48">
        <v>1</v>
      </c>
      <c r="E331" s="52" t="str">
        <f t="shared" si="5"/>
        <v>Intensive Care Medicine, Medical Microbiology / Infectious Diseases, Emergency Medicine, Academic (SFP)</v>
      </c>
      <c r="F331" s="49" t="str">
        <f>'Master List'!F331</f>
        <v>Cardiff &amp; Vale University Health Board</v>
      </c>
      <c r="G331" s="49" t="str">
        <f>'Master List'!D331</f>
        <v>Dr Nick Stallard</v>
      </c>
      <c r="H331" s="47" t="str">
        <f>'Master List'!G331</f>
        <v>University Hospital of Wales</v>
      </c>
      <c r="I331" s="47" t="str">
        <f>VLOOKUP(H331, 'CWM &amp; Location'!B:D, 3, FALSE)</f>
        <v>Cardiff</v>
      </c>
      <c r="J331" s="47" t="str">
        <f>IF('Master List'!I331="", 'Master List'!H331, CONCATENATE('Master List'!H331, " / ", 'Master List'!I331))</f>
        <v>Intensive Care Medicine</v>
      </c>
      <c r="K331" s="47" t="str">
        <f>'Master List'!J331</f>
        <v>Dr Nick Stallard</v>
      </c>
      <c r="L331" s="47" t="str">
        <f>'Master List'!M331</f>
        <v>University Hospital of Wales</v>
      </c>
      <c r="M331" s="47" t="str">
        <f>VLOOKUP(L331, 'CWM &amp; Location'!B:D, 3, FALSE)</f>
        <v>Cardiff</v>
      </c>
      <c r="N331" s="47" t="str">
        <f>IF('Master List'!O331="", 'Master List'!N331, CONCATENATE('Master List'!N331, " / ", 'Master List'!O331))</f>
        <v>Medical Microbiology / Infectious Diseases</v>
      </c>
      <c r="O331" s="47" t="str">
        <f>'Master List'!P331</f>
        <v>Dr Owen Seddon</v>
      </c>
      <c r="P331" s="47" t="str">
        <f>'Master List'!S331</f>
        <v>University Hospital of Wales</v>
      </c>
      <c r="Q331" s="47" t="str">
        <f>VLOOKUP(P331, 'CWM &amp; Location'!B:D, 3, FALSE)</f>
        <v>Cardiff</v>
      </c>
      <c r="R331" s="47" t="str">
        <f>IF('Master List'!U331="", 'Master List'!T331, CONCATENATE('Master List'!T331, " / ", 'Master List'!U331))</f>
        <v>Emergency Medicine</v>
      </c>
      <c r="S331" s="47" t="str">
        <f>'Master List'!V331</f>
        <v>Dr Nicholas Manville</v>
      </c>
      <c r="T331" s="49" t="str">
        <f>IF('Master List'!Y331="", "", 'Master List'!Y331)</f>
        <v>Site to be confirmed</v>
      </c>
      <c r="U331" s="49" t="str">
        <f>IF(T331="", "", VLOOKUP(T331, 'CWM &amp; Location'!B:D, 3, FALSE))</f>
        <v>Site To Be Confirmed</v>
      </c>
      <c r="V331" s="49" t="str">
        <f>IF('Master List'!Z331="", "", 'Master List'!Z331)</f>
        <v>Academic</v>
      </c>
      <c r="W331" s="49" t="str">
        <f>IF('Master List'!AA331="", "", 'Master List'!AA331)</f>
        <v>Supervisor to be confirmed</v>
      </c>
    </row>
    <row r="332" spans="1:23" ht="29.25" customHeight="1" x14ac:dyDescent="0.25">
      <c r="A332" s="47" t="str">
        <f>'Master List'!A332</f>
        <v>SFP</v>
      </c>
      <c r="B332" s="47" t="str">
        <f>'Master List'!B332</f>
        <v>F2/7A4/111a</v>
      </c>
      <c r="C332" s="47" t="str">
        <f>'Master List'!C332</f>
        <v>WAL/F2/111a</v>
      </c>
      <c r="D332" s="48">
        <v>1</v>
      </c>
      <c r="E332" s="52" t="str">
        <f t="shared" si="5"/>
        <v>Renal Medicine, Emergency Medicine, Anaesthetics, Academic (SFP)</v>
      </c>
      <c r="F332" s="49" t="str">
        <f>'Master List'!F332</f>
        <v>Cardiff &amp; Vale University Health Board</v>
      </c>
      <c r="G332" s="49" t="str">
        <f>'Master List'!D332</f>
        <v>Dr Soma Meran</v>
      </c>
      <c r="H332" s="47" t="str">
        <f>'Master List'!G332</f>
        <v>University Hospital of Wales</v>
      </c>
      <c r="I332" s="47" t="str">
        <f>VLOOKUP(H332, 'CWM &amp; Location'!B:D, 3, FALSE)</f>
        <v>Cardiff</v>
      </c>
      <c r="J332" s="47" t="str">
        <f>IF('Master List'!I332="", 'Master List'!H332, CONCATENATE('Master List'!H332, " / ", 'Master List'!I332))</f>
        <v>Renal Medicine</v>
      </c>
      <c r="K332" s="47" t="str">
        <f>'Master List'!J332</f>
        <v>Dr Soma Meran</v>
      </c>
      <c r="L332" s="47" t="str">
        <f>'Master List'!M332</f>
        <v>University Hospital of Wales</v>
      </c>
      <c r="M332" s="47" t="str">
        <f>VLOOKUP(L332, 'CWM &amp; Location'!B:D, 3, FALSE)</f>
        <v>Cardiff</v>
      </c>
      <c r="N332" s="47" t="str">
        <f>IF('Master List'!O332="", 'Master List'!N332, CONCATENATE('Master List'!N332, " / ", 'Master List'!O332))</f>
        <v>Emergency Medicine</v>
      </c>
      <c r="O332" s="47" t="str">
        <f>'Master List'!P332</f>
        <v>Dr Nicholas Manville</v>
      </c>
      <c r="P332" s="47" t="str">
        <f>'Master List'!S332</f>
        <v>University Hospital of Wales</v>
      </c>
      <c r="Q332" s="47" t="str">
        <f>VLOOKUP(P332, 'CWM &amp; Location'!B:D, 3, FALSE)</f>
        <v>Cardiff</v>
      </c>
      <c r="R332" s="47" t="str">
        <f>IF('Master List'!U332="", 'Master List'!T332, CONCATENATE('Master List'!T332, " / ", 'Master List'!U332))</f>
        <v>Anaesthetics</v>
      </c>
      <c r="S332" s="47" t="str">
        <f>'Master List'!V332</f>
        <v>Dr Sarah Voisey</v>
      </c>
      <c r="T332" s="49" t="str">
        <f>IF('Master List'!Y332="", "", 'Master List'!Y332)</f>
        <v>Site to be confirmed</v>
      </c>
      <c r="U332" s="49" t="str">
        <f>IF(T332="", "", VLOOKUP(T332, 'CWM &amp; Location'!B:D, 3, FALSE))</f>
        <v>Site To Be Confirmed</v>
      </c>
      <c r="V332" s="49" t="str">
        <f>IF('Master List'!Z332="", "", 'Master List'!Z332)</f>
        <v>Academic</v>
      </c>
      <c r="W332" s="49" t="str">
        <f>IF('Master List'!AA332="", "", 'Master List'!AA332)</f>
        <v>Supervisor to be confirmed</v>
      </c>
    </row>
    <row r="333" spans="1:23" ht="29.25" customHeight="1" x14ac:dyDescent="0.25">
      <c r="A333" s="47" t="str">
        <f>'Master List'!A333</f>
        <v>SFP</v>
      </c>
      <c r="B333" s="47" t="str">
        <f>'Master List'!B333</f>
        <v>F2/7A4/111b</v>
      </c>
      <c r="C333" s="47" t="str">
        <f>'Master List'!C333</f>
        <v>WAL/F2/111b</v>
      </c>
      <c r="D333" s="48">
        <v>1</v>
      </c>
      <c r="E333" s="52" t="str">
        <f t="shared" si="5"/>
        <v>Anaesthetics, Renal Medicine, Emergency Medicine, Academic (SFP)</v>
      </c>
      <c r="F333" s="49" t="str">
        <f>'Master List'!F333</f>
        <v>Cardiff &amp; Vale University Health Board</v>
      </c>
      <c r="G333" s="49" t="str">
        <f>'Master List'!D333</f>
        <v>Dr Brian Jenkins</v>
      </c>
      <c r="H333" s="47" t="str">
        <f>'Master List'!G333</f>
        <v>University Hospital of Wales</v>
      </c>
      <c r="I333" s="47" t="str">
        <f>VLOOKUP(H333, 'CWM &amp; Location'!B:D, 3, FALSE)</f>
        <v>Cardiff</v>
      </c>
      <c r="J333" s="47" t="str">
        <f>IF('Master List'!I333="", 'Master List'!H333, CONCATENATE('Master List'!H333, " / ", 'Master List'!I333))</f>
        <v>Anaesthetics</v>
      </c>
      <c r="K333" s="47" t="str">
        <f>'Master List'!J333</f>
        <v>Dr Sarah Voisey</v>
      </c>
      <c r="L333" s="47" t="str">
        <f>'Master List'!M333</f>
        <v>University Hospital of Wales</v>
      </c>
      <c r="M333" s="47" t="str">
        <f>VLOOKUP(L333, 'CWM &amp; Location'!B:D, 3, FALSE)</f>
        <v>Cardiff</v>
      </c>
      <c r="N333" s="47" t="str">
        <f>IF('Master List'!O333="", 'Master List'!N333, CONCATENATE('Master List'!N333, " / ", 'Master List'!O333))</f>
        <v>Renal Medicine</v>
      </c>
      <c r="O333" s="47" t="str">
        <f>'Master List'!P333</f>
        <v>Dr Soma Meran</v>
      </c>
      <c r="P333" s="47" t="str">
        <f>'Master List'!S333</f>
        <v>University Hospital of Wales</v>
      </c>
      <c r="Q333" s="47" t="str">
        <f>VLOOKUP(P333, 'CWM &amp; Location'!B:D, 3, FALSE)</f>
        <v>Cardiff</v>
      </c>
      <c r="R333" s="47" t="str">
        <f>IF('Master List'!U333="", 'Master List'!T333, CONCATENATE('Master List'!T333, " / ", 'Master List'!U333))</f>
        <v>Emergency Medicine</v>
      </c>
      <c r="S333" s="47" t="str">
        <f>'Master List'!V333</f>
        <v>Dr Nicholas Manville</v>
      </c>
      <c r="T333" s="49" t="str">
        <f>IF('Master List'!Y333="", "", 'Master List'!Y333)</f>
        <v>Site to be confirmed</v>
      </c>
      <c r="U333" s="49" t="str">
        <f>IF(T333="", "", VLOOKUP(T333, 'CWM &amp; Location'!B:D, 3, FALSE))</f>
        <v>Site To Be Confirmed</v>
      </c>
      <c r="V333" s="49" t="str">
        <f>IF('Master List'!Z333="", "", 'Master List'!Z333)</f>
        <v>Academic</v>
      </c>
      <c r="W333" s="49" t="str">
        <f>IF('Master List'!AA333="", "", 'Master List'!AA333)</f>
        <v>Supervisor to be confirmed</v>
      </c>
    </row>
    <row r="334" spans="1:23" ht="29.25" customHeight="1" x14ac:dyDescent="0.25">
      <c r="A334" s="47" t="str">
        <f>'Master List'!A334</f>
        <v>SFP</v>
      </c>
      <c r="B334" s="47" t="str">
        <f>'Master List'!B334</f>
        <v>F2/7A4/111c</v>
      </c>
      <c r="C334" s="47" t="str">
        <f>'Master List'!C334</f>
        <v>WAL/F2/111c</v>
      </c>
      <c r="D334" s="48">
        <v>1</v>
      </c>
      <c r="E334" s="52" t="str">
        <f t="shared" si="5"/>
        <v>Emergency Medicine, Anaesthetics, Renal Medicine, Academic (SFP)</v>
      </c>
      <c r="F334" s="49" t="str">
        <f>'Master List'!F334</f>
        <v>Cardiff &amp; Vale University Health Board</v>
      </c>
      <c r="G334" s="49" t="str">
        <f>'Master List'!D334</f>
        <v>Dr Nicholas Manville</v>
      </c>
      <c r="H334" s="47" t="str">
        <f>'Master List'!G334</f>
        <v>University Hospital of Wales</v>
      </c>
      <c r="I334" s="47" t="str">
        <f>VLOOKUP(H334, 'CWM &amp; Location'!B:D, 3, FALSE)</f>
        <v>Cardiff</v>
      </c>
      <c r="J334" s="47" t="str">
        <f>IF('Master List'!I334="", 'Master List'!H334, CONCATENATE('Master List'!H334, " / ", 'Master List'!I334))</f>
        <v>Emergency Medicine</v>
      </c>
      <c r="K334" s="47" t="str">
        <f>'Master List'!J334</f>
        <v>Dr Nicholas Manville</v>
      </c>
      <c r="L334" s="47" t="str">
        <f>'Master List'!M334</f>
        <v>University Hospital of Wales</v>
      </c>
      <c r="M334" s="47" t="str">
        <f>VLOOKUP(L334, 'CWM &amp; Location'!B:D, 3, FALSE)</f>
        <v>Cardiff</v>
      </c>
      <c r="N334" s="47" t="str">
        <f>IF('Master List'!O334="", 'Master List'!N334, CONCATENATE('Master List'!N334, " / ", 'Master List'!O334))</f>
        <v>Anaesthetics</v>
      </c>
      <c r="O334" s="47" t="str">
        <f>'Master List'!P334</f>
        <v>Dr Sarah Voisey</v>
      </c>
      <c r="P334" s="47" t="str">
        <f>'Master List'!S334</f>
        <v>University Hospital of Wales</v>
      </c>
      <c r="Q334" s="47" t="str">
        <f>VLOOKUP(P334, 'CWM &amp; Location'!B:D, 3, FALSE)</f>
        <v>Cardiff</v>
      </c>
      <c r="R334" s="47" t="str">
        <f>IF('Master List'!U334="", 'Master List'!T334, CONCATENATE('Master List'!T334, " / ", 'Master List'!U334))</f>
        <v>Renal Medicine</v>
      </c>
      <c r="S334" s="47" t="str">
        <f>'Master List'!V334</f>
        <v>Dr Soma Meran</v>
      </c>
      <c r="T334" s="49" t="str">
        <f>IF('Master List'!Y334="", "", 'Master List'!Y334)</f>
        <v>Site to be confirmed</v>
      </c>
      <c r="U334" s="49" t="str">
        <f>IF(T334="", "", VLOOKUP(T334, 'CWM &amp; Location'!B:D, 3, FALSE))</f>
        <v>Site To Be Confirmed</v>
      </c>
      <c r="V334" s="49" t="str">
        <f>IF('Master List'!Z334="", "", 'Master List'!Z334)</f>
        <v>Academic</v>
      </c>
      <c r="W334" s="49" t="str">
        <f>IF('Master List'!AA334="", "", 'Master List'!AA334)</f>
        <v>Supervisor to be confirmed</v>
      </c>
    </row>
    <row r="335" spans="1:23" ht="29.25" customHeight="1" x14ac:dyDescent="0.25">
      <c r="A335" s="47" t="str">
        <f>'Master List'!A335</f>
        <v>SFP</v>
      </c>
      <c r="B335" s="47" t="str">
        <f>'Master List'!B335</f>
        <v>F2/7A1C/112a</v>
      </c>
      <c r="C335" s="47" t="str">
        <f>'Master List'!C335</f>
        <v>WAL/F2/112a</v>
      </c>
      <c r="D335" s="48">
        <v>1</v>
      </c>
      <c r="E335" s="52" t="str">
        <f t="shared" si="5"/>
        <v>Intensive Care Medicine, Respiratory Medicine, General Practice, Academic (SFP)</v>
      </c>
      <c r="F335" s="49" t="str">
        <f>'Master List'!F335</f>
        <v>Betsi Cadwaladr University Health Board</v>
      </c>
      <c r="G335" s="49" t="str">
        <f>'Master List'!D335</f>
        <v>Dr John Glen</v>
      </c>
      <c r="H335" s="47" t="str">
        <f>'Master List'!G335</f>
        <v>Glan Clwyd Hospital</v>
      </c>
      <c r="I335" s="47" t="str">
        <f>VLOOKUP(H335, 'CWM &amp; Location'!B:D, 3, FALSE)</f>
        <v>Rhyl</v>
      </c>
      <c r="J335" s="47" t="str">
        <f>IF('Master List'!I335="", 'Master List'!H335, CONCATENATE('Master List'!H335, " / ", 'Master List'!I335))</f>
        <v>Intensive Care Medicine</v>
      </c>
      <c r="K335" s="47" t="str">
        <f>'Master List'!J335</f>
        <v>Dr John Glen</v>
      </c>
      <c r="L335" s="47" t="str">
        <f>'Master List'!M335</f>
        <v>Glan Clwyd Hospital</v>
      </c>
      <c r="M335" s="47" t="str">
        <f>VLOOKUP(L335, 'CWM &amp; Location'!B:D, 3, FALSE)</f>
        <v>Rhyl</v>
      </c>
      <c r="N335" s="47" t="str">
        <f>IF('Master List'!O335="", 'Master List'!N335, CONCATENATE('Master List'!N335, " / ", 'Master List'!O335))</f>
        <v>Respiratory Medicine</v>
      </c>
      <c r="O335" s="47" t="str">
        <f>'Master List'!P335</f>
        <v>Dr Daniel Menzies</v>
      </c>
      <c r="P335" s="47" t="str">
        <f>'Master List'!S335</f>
        <v>Clarence Medical Centre</v>
      </c>
      <c r="Q335" s="47" t="str">
        <f>VLOOKUP(P335, 'CWM &amp; Location'!B:D, 3, FALSE)</f>
        <v>Rhyl</v>
      </c>
      <c r="R335" s="47" t="str">
        <f>IF('Master List'!U335="", 'Master List'!T335, CONCATENATE('Master List'!T335, " / ", 'Master List'!U335))</f>
        <v>General Practice</v>
      </c>
      <c r="S335" s="47" t="str">
        <f>'Master List'!V335</f>
        <v>Dr Simon Dobson</v>
      </c>
      <c r="T335" s="49" t="str">
        <f>IF('Master List'!Y335="", "", 'Master List'!Y335)</f>
        <v>Site to be confirmed</v>
      </c>
      <c r="U335" s="49" t="str">
        <f>IF(T335="", "", VLOOKUP(T335, 'CWM &amp; Location'!B:D, 3, FALSE))</f>
        <v>Site To Be Confirmed</v>
      </c>
      <c r="V335" s="49" t="str">
        <f>IF('Master List'!Z335="", "", 'Master List'!Z335)</f>
        <v>Academic</v>
      </c>
      <c r="W335" s="49" t="str">
        <f>IF('Master List'!AA335="", "", 'Master List'!AA335)</f>
        <v>Supervisor to be confirmed</v>
      </c>
    </row>
    <row r="336" spans="1:23" ht="29.25" customHeight="1" x14ac:dyDescent="0.25">
      <c r="A336" s="47" t="str">
        <f>'Master List'!A336</f>
        <v>SFP</v>
      </c>
      <c r="B336" s="47" t="str">
        <f>'Master List'!B336</f>
        <v>F2/7A1C/112b</v>
      </c>
      <c r="C336" s="47" t="str">
        <f>'Master List'!C336</f>
        <v>WAL/F2/112b</v>
      </c>
      <c r="D336" s="48">
        <v>1</v>
      </c>
      <c r="E336" s="52" t="str">
        <f t="shared" si="5"/>
        <v>General Practice, Intensive Care Medicine, Respiratory Medicine, Academic (SFP)</v>
      </c>
      <c r="F336" s="49" t="str">
        <f>'Master List'!F336</f>
        <v>Betsi Cadwaladr University Health Board</v>
      </c>
      <c r="G336" s="49" t="str">
        <f>'Master List'!D336</f>
        <v>Dr Simon Dobson</v>
      </c>
      <c r="H336" s="47" t="str">
        <f>'Master List'!G336</f>
        <v>Clarence Medical Centre</v>
      </c>
      <c r="I336" s="47" t="str">
        <f>VLOOKUP(H336, 'CWM &amp; Location'!B:D, 3, FALSE)</f>
        <v>Rhyl</v>
      </c>
      <c r="J336" s="47" t="str">
        <f>IF('Master List'!I336="", 'Master List'!H336, CONCATENATE('Master List'!H336, " / ", 'Master List'!I336))</f>
        <v>General Practice</v>
      </c>
      <c r="K336" s="47" t="str">
        <f>'Master List'!J336</f>
        <v>Dr Simon Dobson</v>
      </c>
      <c r="L336" s="47" t="str">
        <f>'Master List'!M336</f>
        <v>Glan Clwyd Hospital</v>
      </c>
      <c r="M336" s="47" t="str">
        <f>VLOOKUP(L336, 'CWM &amp; Location'!B:D, 3, FALSE)</f>
        <v>Rhyl</v>
      </c>
      <c r="N336" s="47" t="str">
        <f>IF('Master List'!O336="", 'Master List'!N336, CONCATENATE('Master List'!N336, " / ", 'Master List'!O336))</f>
        <v>Intensive Care Medicine</v>
      </c>
      <c r="O336" s="47" t="str">
        <f>'Master List'!P336</f>
        <v>Dr John Glen</v>
      </c>
      <c r="P336" s="47" t="str">
        <f>'Master List'!S336</f>
        <v>Glan Clwyd Hospital</v>
      </c>
      <c r="Q336" s="47" t="str">
        <f>VLOOKUP(P336, 'CWM &amp; Location'!B:D, 3, FALSE)</f>
        <v>Rhyl</v>
      </c>
      <c r="R336" s="47" t="str">
        <f>IF('Master List'!U336="", 'Master List'!T336, CONCATENATE('Master List'!T336, " / ", 'Master List'!U336))</f>
        <v>Respiratory Medicine</v>
      </c>
      <c r="S336" s="47" t="str">
        <f>'Master List'!V336</f>
        <v>Dr Daniel Menzies</v>
      </c>
      <c r="T336" s="49" t="str">
        <f>IF('Master List'!Y336="", "", 'Master List'!Y336)</f>
        <v>Site to be confirmed</v>
      </c>
      <c r="U336" s="49" t="str">
        <f>IF(T336="", "", VLOOKUP(T336, 'CWM &amp; Location'!B:D, 3, FALSE))</f>
        <v>Site To Be Confirmed</v>
      </c>
      <c r="V336" s="49" t="str">
        <f>IF('Master List'!Z336="", "", 'Master List'!Z336)</f>
        <v>Academic</v>
      </c>
      <c r="W336" s="49" t="str">
        <f>IF('Master List'!AA336="", "", 'Master List'!AA336)</f>
        <v>Supervisor to be confirmed</v>
      </c>
    </row>
    <row r="337" spans="1:23" ht="29.25" customHeight="1" x14ac:dyDescent="0.25">
      <c r="A337" s="47" t="str">
        <f>'Master List'!A337</f>
        <v>SFP</v>
      </c>
      <c r="B337" s="47" t="str">
        <f>'Master List'!B337</f>
        <v>F2/7A1C/112c</v>
      </c>
      <c r="C337" s="47" t="str">
        <f>'Master List'!C337</f>
        <v>WAL/F2/112c</v>
      </c>
      <c r="D337" s="48">
        <v>1</v>
      </c>
      <c r="E337" s="52" t="str">
        <f t="shared" si="5"/>
        <v>Respiratory Medicine, General Practice, Intensive Care Medicine, Academic (SFP)</v>
      </c>
      <c r="F337" s="49" t="str">
        <f>'Master List'!F337</f>
        <v>Betsi Cadwaladr University Health Board</v>
      </c>
      <c r="G337" s="49" t="str">
        <f>'Master List'!D337</f>
        <v>Dr Daniel Menzies</v>
      </c>
      <c r="H337" s="47" t="str">
        <f>'Master List'!G337</f>
        <v>Glan Clwyd Hospital</v>
      </c>
      <c r="I337" s="47" t="str">
        <f>VLOOKUP(H337, 'CWM &amp; Location'!B:D, 3, FALSE)</f>
        <v>Rhyl</v>
      </c>
      <c r="J337" s="47" t="str">
        <f>IF('Master List'!I337="", 'Master List'!H337, CONCATENATE('Master List'!H337, " / ", 'Master List'!I337))</f>
        <v>Respiratory Medicine</v>
      </c>
      <c r="K337" s="47" t="str">
        <f>'Master List'!J337</f>
        <v>Dr Daniel Menzies</v>
      </c>
      <c r="L337" s="47" t="str">
        <f>'Master List'!M337</f>
        <v>Clarence Medical Centre</v>
      </c>
      <c r="M337" s="47" t="str">
        <f>VLOOKUP(L337, 'CWM &amp; Location'!B:D, 3, FALSE)</f>
        <v>Rhyl</v>
      </c>
      <c r="N337" s="47" t="str">
        <f>IF('Master List'!O337="", 'Master List'!N337, CONCATENATE('Master List'!N337, " / ", 'Master List'!O337))</f>
        <v>General Practice</v>
      </c>
      <c r="O337" s="47" t="str">
        <f>'Master List'!P337</f>
        <v>Dr Simon Dobson</v>
      </c>
      <c r="P337" s="47" t="str">
        <f>'Master List'!S337</f>
        <v>Glan Clwyd Hospital</v>
      </c>
      <c r="Q337" s="47" t="str">
        <f>VLOOKUP(P337, 'CWM &amp; Location'!B:D, 3, FALSE)</f>
        <v>Rhyl</v>
      </c>
      <c r="R337" s="47" t="str">
        <f>IF('Master List'!U337="", 'Master List'!T337, CONCATENATE('Master List'!T337, " / ", 'Master List'!U337))</f>
        <v>Intensive Care Medicine</v>
      </c>
      <c r="S337" s="47" t="str">
        <f>'Master List'!V337</f>
        <v>Dr John Glen</v>
      </c>
      <c r="T337" s="49" t="str">
        <f>IF('Master List'!Y337="", "", 'Master List'!Y337)</f>
        <v>Site to be confirmed</v>
      </c>
      <c r="U337" s="49" t="str">
        <f>IF(T337="", "", VLOOKUP(T337, 'CWM &amp; Location'!B:D, 3, FALSE))</f>
        <v>Site To Be Confirmed</v>
      </c>
      <c r="V337" s="49" t="str">
        <f>IF('Master List'!Z337="", "", 'Master List'!Z337)</f>
        <v>Academic</v>
      </c>
      <c r="W337" s="49" t="str">
        <f>IF('Master List'!AA337="", "", 'Master List'!AA337)</f>
        <v>Supervisor to be confirmed</v>
      </c>
    </row>
    <row r="338" spans="1:23" ht="29.25" customHeight="1" x14ac:dyDescent="0.25">
      <c r="A338" s="47" t="str">
        <f>'Master List'!A338</f>
        <v>SFP</v>
      </c>
      <c r="B338" s="47" t="str">
        <f>'Master List'!B338</f>
        <v>F2/7A1W/113a</v>
      </c>
      <c r="C338" s="47" t="str">
        <f>'Master List'!C338</f>
        <v>WAL/F2/113a</v>
      </c>
      <c r="D338" s="48">
        <v>1</v>
      </c>
      <c r="E338" s="52" t="str">
        <f t="shared" si="5"/>
        <v>Emergency Medicine, Community Sexual and Reproductive Health / HIV, General (Internal) Medicine / Renal Medicine, Academic (SFP)</v>
      </c>
      <c r="F338" s="49" t="str">
        <f>'Master List'!F338</f>
        <v>Betsi Cadwaladr University Health Board</v>
      </c>
      <c r="G338" s="49" t="str">
        <f>'Master List'!D338</f>
        <v xml:space="preserve">Dr Rhiannon Talbot </v>
      </c>
      <c r="H338" s="47" t="str">
        <f>'Master List'!G338</f>
        <v>Ysbyty Gwynedd</v>
      </c>
      <c r="I338" s="47" t="str">
        <f>VLOOKUP(H338, 'CWM &amp; Location'!B:D, 3, FALSE)</f>
        <v>Bangor</v>
      </c>
      <c r="J338" s="47" t="str">
        <f>IF('Master List'!I338="", 'Master List'!H338, CONCATENATE('Master List'!H338, " / ", 'Master List'!I338))</f>
        <v>Emergency Medicine</v>
      </c>
      <c r="K338" s="47" t="str">
        <f>'Master List'!J338</f>
        <v xml:space="preserve">Dr Rhiannon Talbot </v>
      </c>
      <c r="L338" s="47" t="str">
        <f>'Master List'!M338</f>
        <v>Ysbyty Gwynedd</v>
      </c>
      <c r="M338" s="47" t="str">
        <f>VLOOKUP(L338, 'CWM &amp; Location'!B:D, 3, FALSE)</f>
        <v>Bangor</v>
      </c>
      <c r="N338" s="47" t="str">
        <f>IF('Master List'!O338="", 'Master List'!N338, CONCATENATE('Master List'!N338, " / ", 'Master List'!O338))</f>
        <v>Community Sexual and Reproductive Health / HIV</v>
      </c>
      <c r="O338" s="47" t="str">
        <f>'Master List'!P338</f>
        <v>Dr Ushan Andrady</v>
      </c>
      <c r="P338" s="47" t="str">
        <f>'Master List'!S338</f>
        <v>Ysbyty Gwynedd</v>
      </c>
      <c r="Q338" s="47" t="str">
        <f>VLOOKUP(P338, 'CWM &amp; Location'!B:D, 3, FALSE)</f>
        <v>Bangor</v>
      </c>
      <c r="R338" s="47" t="str">
        <f>IF('Master List'!U338="", 'Master List'!T338, CONCATENATE('Master List'!T338, " / ", 'Master List'!U338))</f>
        <v>General (Internal) Medicine / Renal Medicine</v>
      </c>
      <c r="S338" s="47" t="str">
        <f>'Master List'!V338</f>
        <v>Dr Abdul Alejmi</v>
      </c>
      <c r="T338" s="49" t="str">
        <f>IF('Master List'!Y338="", "", 'Master List'!Y338)</f>
        <v>Site to be confirmed</v>
      </c>
      <c r="U338" s="49" t="str">
        <f>IF(T338="", "", VLOOKUP(T338, 'CWM &amp; Location'!B:D, 3, FALSE))</f>
        <v>Site To Be Confirmed</v>
      </c>
      <c r="V338" s="49" t="str">
        <f>IF('Master List'!Z338="", "", 'Master List'!Z338)</f>
        <v>Academic</v>
      </c>
      <c r="W338" s="49" t="str">
        <f>IF('Master List'!AA338="", "", 'Master List'!AA338)</f>
        <v>Supervisor to be confirmed</v>
      </c>
    </row>
    <row r="339" spans="1:23" ht="29.25" customHeight="1" x14ac:dyDescent="0.25">
      <c r="A339" s="47" t="str">
        <f>'Master List'!A339</f>
        <v>SFP</v>
      </c>
      <c r="B339" s="47" t="str">
        <f>'Master List'!B339</f>
        <v>F2/7A1W/113b</v>
      </c>
      <c r="C339" s="47" t="str">
        <f>'Master List'!C339</f>
        <v>WAL/F2/113b</v>
      </c>
      <c r="D339" s="48">
        <v>1</v>
      </c>
      <c r="E339" s="52" t="str">
        <f t="shared" si="5"/>
        <v>General (Internal) Medicine / Renal Medicine, Emergency Medicine, Community Sexual and Reproductive Health / HIV, Academic (SFP)</v>
      </c>
      <c r="F339" s="49" t="str">
        <f>'Master List'!F339</f>
        <v>Betsi Cadwaladr University Health Board</v>
      </c>
      <c r="G339" s="49" t="str">
        <f>'Master List'!D339</f>
        <v>Dr Abdul Alejmi</v>
      </c>
      <c r="H339" s="47" t="str">
        <f>'Master List'!G339</f>
        <v>Ysbyty Gwynedd</v>
      </c>
      <c r="I339" s="47" t="str">
        <f>VLOOKUP(H339, 'CWM &amp; Location'!B:D, 3, FALSE)</f>
        <v>Bangor</v>
      </c>
      <c r="J339" s="47" t="str">
        <f>IF('Master List'!I339="", 'Master List'!H339, CONCATENATE('Master List'!H339, " / ", 'Master List'!I339))</f>
        <v>General (Internal) Medicine / Renal Medicine</v>
      </c>
      <c r="K339" s="47" t="str">
        <f>'Master List'!J339</f>
        <v>Dr Abdul Alejmi</v>
      </c>
      <c r="L339" s="47" t="str">
        <f>'Master List'!M339</f>
        <v>Ysbyty Gwynedd</v>
      </c>
      <c r="M339" s="47" t="str">
        <f>VLOOKUP(L339, 'CWM &amp; Location'!B:D, 3, FALSE)</f>
        <v>Bangor</v>
      </c>
      <c r="N339" s="47" t="str">
        <f>IF('Master List'!O339="", 'Master List'!N339, CONCATENATE('Master List'!N339, " / ", 'Master List'!O339))</f>
        <v>Emergency Medicine</v>
      </c>
      <c r="O339" s="47" t="str">
        <f>'Master List'!P339</f>
        <v>Dr Rhiannon Talbot</v>
      </c>
      <c r="P339" s="47" t="str">
        <f>'Master List'!S339</f>
        <v>Ysbyty Gwynedd</v>
      </c>
      <c r="Q339" s="47" t="str">
        <f>VLOOKUP(P339, 'CWM &amp; Location'!B:D, 3, FALSE)</f>
        <v>Bangor</v>
      </c>
      <c r="R339" s="47" t="str">
        <f>IF('Master List'!U339="", 'Master List'!T339, CONCATENATE('Master List'!T339, " / ", 'Master List'!U339))</f>
        <v>Community Sexual and Reproductive Health / HIV</v>
      </c>
      <c r="S339" s="47" t="str">
        <f>'Master List'!V339</f>
        <v>Dr Ushan Andrady</v>
      </c>
      <c r="T339" s="49" t="str">
        <f>IF('Master List'!Y339="", "", 'Master List'!Y339)</f>
        <v>Site to be confirmed</v>
      </c>
      <c r="U339" s="49" t="str">
        <f>IF(T339="", "", VLOOKUP(T339, 'CWM &amp; Location'!B:D, 3, FALSE))</f>
        <v>Site To Be Confirmed</v>
      </c>
      <c r="V339" s="49" t="str">
        <f>IF('Master List'!Z339="", "", 'Master List'!Z339)</f>
        <v>Academic</v>
      </c>
      <c r="W339" s="49" t="str">
        <f>IF('Master List'!AA339="", "", 'Master List'!AA339)</f>
        <v>Supervisor to be confirmed</v>
      </c>
    </row>
    <row r="340" spans="1:23" ht="29.25" customHeight="1" x14ac:dyDescent="0.25">
      <c r="A340" s="47" t="str">
        <f>'Master List'!A340</f>
        <v>SFP</v>
      </c>
      <c r="B340" s="47" t="str">
        <f>'Master List'!B340</f>
        <v>F2/7A1W/113c</v>
      </c>
      <c r="C340" s="47" t="str">
        <f>'Master List'!C340</f>
        <v>WAL/F2/113c</v>
      </c>
      <c r="D340" s="48">
        <v>1</v>
      </c>
      <c r="E340" s="52" t="str">
        <f t="shared" si="5"/>
        <v>Community Sexual and Reproductive Health / HIV, General (Internal) Medicine / Renal Medicine, Emergency Medicine, Academic (SFP)</v>
      </c>
      <c r="F340" s="49" t="str">
        <f>'Master List'!F340</f>
        <v>Betsi Cadwaladr University Health Board</v>
      </c>
      <c r="G340" s="49" t="str">
        <f>'Master List'!D340</f>
        <v>Dr Ushan Andrady</v>
      </c>
      <c r="H340" s="47" t="str">
        <f>'Master List'!G340</f>
        <v>Ysbyty Gwynedd</v>
      </c>
      <c r="I340" s="47" t="str">
        <f>VLOOKUP(H340, 'CWM &amp; Location'!B:D, 3, FALSE)</f>
        <v>Bangor</v>
      </c>
      <c r="J340" s="47" t="str">
        <f>IF('Master List'!I340="", 'Master List'!H340, CONCATENATE('Master List'!H340, " / ", 'Master List'!I340))</f>
        <v>Community Sexual and Reproductive Health / HIV</v>
      </c>
      <c r="K340" s="47" t="str">
        <f>'Master List'!J340</f>
        <v>Dr Ushan Andrady</v>
      </c>
      <c r="L340" s="47" t="str">
        <f>'Master List'!M340</f>
        <v>Ysbyty Gwynedd</v>
      </c>
      <c r="M340" s="47" t="str">
        <f>VLOOKUP(L340, 'CWM &amp; Location'!B:D, 3, FALSE)</f>
        <v>Bangor</v>
      </c>
      <c r="N340" s="47" t="str">
        <f>IF('Master List'!O340="", 'Master List'!N340, CONCATENATE('Master List'!N340, " / ", 'Master List'!O340))</f>
        <v>General (Internal) Medicine / Renal Medicine</v>
      </c>
      <c r="O340" s="47" t="str">
        <f>'Master List'!P340</f>
        <v>Dr Abdul Alejmi</v>
      </c>
      <c r="P340" s="47" t="str">
        <f>'Master List'!S340</f>
        <v>Ysbyty Gwynedd</v>
      </c>
      <c r="Q340" s="47" t="str">
        <f>VLOOKUP(P340, 'CWM &amp; Location'!B:D, 3, FALSE)</f>
        <v>Bangor</v>
      </c>
      <c r="R340" s="47" t="str">
        <f>IF('Master List'!U340="", 'Master List'!T340, CONCATENATE('Master List'!T340, " / ", 'Master List'!U340))</f>
        <v>Emergency Medicine</v>
      </c>
      <c r="S340" s="47" t="str">
        <f>'Master List'!V340</f>
        <v xml:space="preserve">Dr Rhiannon Talbot </v>
      </c>
      <c r="T340" s="49" t="str">
        <f>IF('Master List'!Y340="", "", 'Master List'!Y340)</f>
        <v>Site to be confirmed</v>
      </c>
      <c r="U340" s="49" t="str">
        <f>IF(T340="", "", VLOOKUP(T340, 'CWM &amp; Location'!B:D, 3, FALSE))</f>
        <v>Site To Be Confirmed</v>
      </c>
      <c r="V340" s="49" t="str">
        <f>IF('Master List'!Z340="", "", 'Master List'!Z340)</f>
        <v>Academic</v>
      </c>
      <c r="W340" s="49" t="str">
        <f>IF('Master List'!AA340="", "", 'Master List'!AA340)</f>
        <v>Supervisor to be confirmed</v>
      </c>
    </row>
    <row r="341" spans="1:23" ht="29.25" customHeight="1" x14ac:dyDescent="0.25">
      <c r="A341" s="47" t="str">
        <f>'Master List'!A341</f>
        <v>SE</v>
      </c>
      <c r="B341" s="47" t="str">
        <f>'Master List'!B341</f>
        <v>F2/7A1W/114a</v>
      </c>
      <c r="C341" s="47" t="str">
        <f>'Master List'!C341</f>
        <v>WAL/F2/114a</v>
      </c>
      <c r="D341" s="48">
        <v>1</v>
      </c>
      <c r="E341" s="52" t="str">
        <f t="shared" si="5"/>
        <v>Geriatric Medicine, Palliative Medicine, Respiratory Medicine, Medical Education (SE)</v>
      </c>
      <c r="F341" s="49" t="str">
        <f>'Master List'!F341</f>
        <v>Betsi Cadwaladr University Health Board</v>
      </c>
      <c r="G341" s="49" t="str">
        <f>'Master List'!D341</f>
        <v>Dr Sally Jones</v>
      </c>
      <c r="H341" s="47" t="str">
        <f>'Master List'!G341</f>
        <v>Ysbyty Gwynedd</v>
      </c>
      <c r="I341" s="47" t="str">
        <f>VLOOKUP(H341, 'CWM &amp; Location'!B:D, 3, FALSE)</f>
        <v>Bangor</v>
      </c>
      <c r="J341" s="47" t="str">
        <f>IF('Master List'!I341="", 'Master List'!H341, CONCATENATE('Master List'!H341, " / ", 'Master List'!I341))</f>
        <v>Geriatric Medicine</v>
      </c>
      <c r="K341" s="47" t="str">
        <f>'Master List'!J341</f>
        <v>Dr Sally Jones</v>
      </c>
      <c r="L341" s="47" t="str">
        <f>'Master List'!M341</f>
        <v>Ysbyty Gwynedd</v>
      </c>
      <c r="M341" s="47" t="str">
        <f>VLOOKUP(L341, 'CWM &amp; Location'!B:D, 3, FALSE)</f>
        <v>Bangor</v>
      </c>
      <c r="N341" s="47" t="str">
        <f>IF('Master List'!O341="", 'Master List'!N341, CONCATENATE('Master List'!N341, " / ", 'Master List'!O341))</f>
        <v>Palliative Medicine</v>
      </c>
      <c r="O341" s="47" t="str">
        <f>'Master List'!P341</f>
        <v>Dr Helen Mitchell</v>
      </c>
      <c r="P341" s="47" t="str">
        <f>'Master List'!S341</f>
        <v>Ysbyty Gwynedd</v>
      </c>
      <c r="Q341" s="47" t="str">
        <f>VLOOKUP(P341, 'CWM &amp; Location'!B:D, 3, FALSE)</f>
        <v>Bangor</v>
      </c>
      <c r="R341" s="47" t="str">
        <f>IF('Master List'!U341="", 'Master List'!T341, CONCATENATE('Master List'!T341, " / ", 'Master List'!U341))</f>
        <v>Respiratory Medicine</v>
      </c>
      <c r="S341" s="47" t="str">
        <f>'Master List'!V341</f>
        <v>Dr Damian McKeon</v>
      </c>
      <c r="T341" s="49" t="str">
        <f>IF('Master List'!Y341="", "", 'Master List'!Y341)</f>
        <v>Bangor University</v>
      </c>
      <c r="U341" s="49" t="str">
        <f>IF(T341="", "", VLOOKUP(T341, 'CWM &amp; Location'!B:D, 3, FALSE))</f>
        <v>Bangor</v>
      </c>
      <c r="V341" s="49" t="str">
        <f>IF('Master List'!Z341="", "", 'Master List'!Z341)</f>
        <v>Medical Education</v>
      </c>
      <c r="W341" s="49" t="str">
        <f>IF('Master List'!AA341="", "", 'Master List'!AA341)</f>
        <v>Supervisor to be confirmed</v>
      </c>
    </row>
    <row r="342" spans="1:23" ht="29.25" customHeight="1" x14ac:dyDescent="0.25">
      <c r="A342" s="47" t="str">
        <f>'Master List'!A342</f>
        <v>SE</v>
      </c>
      <c r="B342" s="47" t="str">
        <f>'Master List'!B342</f>
        <v>F2/7A1W/114b</v>
      </c>
      <c r="C342" s="47" t="str">
        <f>'Master List'!C342</f>
        <v>WAL/F2/114b</v>
      </c>
      <c r="D342" s="48">
        <v>1</v>
      </c>
      <c r="E342" s="52" t="str">
        <f t="shared" si="5"/>
        <v>Respiratory Medicine, Geriatric Medicine, Palliative Medicine, Medical Education (SE)</v>
      </c>
      <c r="F342" s="49" t="str">
        <f>'Master List'!F342</f>
        <v>Betsi Cadwaladr University Health Board</v>
      </c>
      <c r="G342" s="49" t="str">
        <f>'Master List'!D342</f>
        <v>Dr Damian McKeon</v>
      </c>
      <c r="H342" s="47" t="str">
        <f>'Master List'!G342</f>
        <v>Ysbyty Gwynedd</v>
      </c>
      <c r="I342" s="47" t="str">
        <f>VLOOKUP(H342, 'CWM &amp; Location'!B:D, 3, FALSE)</f>
        <v>Bangor</v>
      </c>
      <c r="J342" s="47" t="str">
        <f>IF('Master List'!I342="", 'Master List'!H342, CONCATENATE('Master List'!H342, " / ", 'Master List'!I342))</f>
        <v>Respiratory Medicine</v>
      </c>
      <c r="K342" s="47" t="str">
        <f>'Master List'!J342</f>
        <v>Dr Damian McKeon</v>
      </c>
      <c r="L342" s="47" t="str">
        <f>'Master List'!M342</f>
        <v>Ysbyty Gwynedd</v>
      </c>
      <c r="M342" s="47" t="str">
        <f>VLOOKUP(L342, 'CWM &amp; Location'!B:D, 3, FALSE)</f>
        <v>Bangor</v>
      </c>
      <c r="N342" s="47" t="str">
        <f>IF('Master List'!O342="", 'Master List'!N342, CONCATENATE('Master List'!N342, " / ", 'Master List'!O342))</f>
        <v>Geriatric Medicine</v>
      </c>
      <c r="O342" s="47" t="str">
        <f>'Master List'!P342</f>
        <v>Dr Sally Jones</v>
      </c>
      <c r="P342" s="47" t="str">
        <f>'Master List'!S342</f>
        <v>Ysbyty Gwynedd</v>
      </c>
      <c r="Q342" s="47" t="str">
        <f>VLOOKUP(P342, 'CWM &amp; Location'!B:D, 3, FALSE)</f>
        <v>Bangor</v>
      </c>
      <c r="R342" s="47" t="str">
        <f>IF('Master List'!U342="", 'Master List'!T342, CONCATENATE('Master List'!T342, " / ", 'Master List'!U342))</f>
        <v>Palliative Medicine</v>
      </c>
      <c r="S342" s="47" t="str">
        <f>'Master List'!V342</f>
        <v>Dr Helen Mitchell</v>
      </c>
      <c r="T342" s="49" t="str">
        <f>IF('Master List'!Y342="", "", 'Master List'!Y342)</f>
        <v>Bangor University</v>
      </c>
      <c r="U342" s="49" t="str">
        <f>IF(T342="", "", VLOOKUP(T342, 'CWM &amp; Location'!B:D, 3, FALSE))</f>
        <v>Bangor</v>
      </c>
      <c r="V342" s="49" t="str">
        <f>IF('Master List'!Z342="", "", 'Master List'!Z342)</f>
        <v>Medical Education</v>
      </c>
      <c r="W342" s="49" t="str">
        <f>IF('Master List'!AA342="", "", 'Master List'!AA342)</f>
        <v>Supervisor to be confirmed</v>
      </c>
    </row>
    <row r="343" spans="1:23" ht="29.25" customHeight="1" x14ac:dyDescent="0.25">
      <c r="A343" s="47" t="str">
        <f>'Master List'!A343</f>
        <v>SE</v>
      </c>
      <c r="B343" s="47" t="str">
        <f>'Master List'!B343</f>
        <v>F2/7A1W/114c</v>
      </c>
      <c r="C343" s="47" t="str">
        <f>'Master List'!C343</f>
        <v>WAL/F2/114c</v>
      </c>
      <c r="D343" s="48">
        <v>1</v>
      </c>
      <c r="E343" s="52" t="str">
        <f t="shared" si="5"/>
        <v>Palliative Medicine, Respiratory Medicine, Geriatric Medicine, Medical Education (SE)</v>
      </c>
      <c r="F343" s="49" t="str">
        <f>'Master List'!F343</f>
        <v>Betsi Cadwaladr University Health Board</v>
      </c>
      <c r="G343" s="49" t="str">
        <f>'Master List'!D343</f>
        <v>Dr Helen Mitchell</v>
      </c>
      <c r="H343" s="47" t="str">
        <f>'Master List'!G343</f>
        <v>Ysbyty Gwynedd</v>
      </c>
      <c r="I343" s="47" t="str">
        <f>VLOOKUP(H343, 'CWM &amp; Location'!B:D, 3, FALSE)</f>
        <v>Bangor</v>
      </c>
      <c r="J343" s="47" t="str">
        <f>IF('Master List'!I343="", 'Master List'!H343, CONCATENATE('Master List'!H343, " / ", 'Master List'!I343))</f>
        <v>Palliative Medicine</v>
      </c>
      <c r="K343" s="47" t="str">
        <f>'Master List'!J343</f>
        <v>Dr Helen Mitchell</v>
      </c>
      <c r="L343" s="47" t="str">
        <f>'Master List'!M343</f>
        <v>Ysbyty Gwynedd</v>
      </c>
      <c r="M343" s="47" t="str">
        <f>VLOOKUP(L343, 'CWM &amp; Location'!B:D, 3, FALSE)</f>
        <v>Bangor</v>
      </c>
      <c r="N343" s="47" t="str">
        <f>IF('Master List'!O343="", 'Master List'!N343, CONCATENATE('Master List'!N343, " / ", 'Master List'!O343))</f>
        <v>Respiratory Medicine</v>
      </c>
      <c r="O343" s="47" t="str">
        <f>'Master List'!P343</f>
        <v>Dr Damian McKeon</v>
      </c>
      <c r="P343" s="47" t="str">
        <f>'Master List'!S343</f>
        <v>Ysbyty Gwynedd</v>
      </c>
      <c r="Q343" s="47" t="str">
        <f>VLOOKUP(P343, 'CWM &amp; Location'!B:D, 3, FALSE)</f>
        <v>Bangor</v>
      </c>
      <c r="R343" s="47" t="str">
        <f>IF('Master List'!U343="", 'Master List'!T343, CONCATENATE('Master List'!T343, " / ", 'Master List'!U343))</f>
        <v>Geriatric Medicine</v>
      </c>
      <c r="S343" s="47" t="str">
        <f>'Master List'!V343</f>
        <v>Dr Sally Jones</v>
      </c>
      <c r="T343" s="49" t="str">
        <f>IF('Master List'!Y343="", "", 'Master List'!Y343)</f>
        <v>Bangor University</v>
      </c>
      <c r="U343" s="49" t="str">
        <f>IF(T343="", "", VLOOKUP(T343, 'CWM &amp; Location'!B:D, 3, FALSE))</f>
        <v>Bangor</v>
      </c>
      <c r="V343" s="49" t="str">
        <f>IF('Master List'!Z343="", "", 'Master List'!Z343)</f>
        <v>Medical Education</v>
      </c>
      <c r="W343" s="49" t="str">
        <f>IF('Master List'!AA343="", "", 'Master List'!AA343)</f>
        <v>Supervisor to be confirmed</v>
      </c>
    </row>
    <row r="344" spans="1:23" ht="29.25" customHeight="1" x14ac:dyDescent="0.25">
      <c r="A344" s="47" t="str">
        <f>'Master List'!A344</f>
        <v>LIFT</v>
      </c>
      <c r="B344" s="47" t="str">
        <f>'Master List'!B344</f>
        <v>F2/7A4/115a</v>
      </c>
      <c r="C344" s="47" t="str">
        <f>'Master List'!C344</f>
        <v>WAL/F2/115a</v>
      </c>
      <c r="D344" s="48">
        <v>0</v>
      </c>
      <c r="E344" s="52" t="str">
        <f t="shared" si="5"/>
        <v>General (Internal) Medicine / Gastroenterology, General Practice, Trauma and Orthopaedic Surgery / Polytrauma Unit, Specialty to be confirmed (LIFT)</v>
      </c>
      <c r="F344" s="49" t="str">
        <f>'Master List'!F344</f>
        <v>Cardiff &amp; Vale University Health Board</v>
      </c>
      <c r="G344" s="49" t="str">
        <f>'Master List'!D344</f>
        <v>Dr Tom Pembroke</v>
      </c>
      <c r="H344" s="47" t="str">
        <f>'Master List'!G344</f>
        <v>University Hospital of Wales</v>
      </c>
      <c r="I344" s="47" t="str">
        <f>VLOOKUP(H344, 'CWM &amp; Location'!B:D, 3, FALSE)</f>
        <v>Cardiff</v>
      </c>
      <c r="J344" s="47" t="str">
        <f>IF('Master List'!I344="", 'Master List'!H344, CONCATENATE('Master List'!H344, " / ", 'Master List'!I344))</f>
        <v>General (Internal) Medicine / Gastroenterology</v>
      </c>
      <c r="K344" s="47" t="str">
        <f>'Master List'!J344</f>
        <v>Dr Tom Pembroke</v>
      </c>
      <c r="L344" s="47" t="str">
        <f>'Master List'!M344</f>
        <v>Llanedeyrn Health Centre</v>
      </c>
      <c r="M344" s="47" t="str">
        <f>VLOOKUP(L344, 'CWM &amp; Location'!B:D, 3, FALSE)</f>
        <v>Cardiff</v>
      </c>
      <c r="N344" s="47" t="str">
        <f>IF('Master List'!O344="", 'Master List'!N344, CONCATENATE('Master List'!N344, " / ", 'Master List'!O344))</f>
        <v>General Practice</v>
      </c>
      <c r="O344" s="47" t="str">
        <f>'Master List'!P344</f>
        <v>Dr George Brand</v>
      </c>
      <c r="P344" s="47" t="str">
        <f>'Master List'!S344</f>
        <v>University Hospital of Wales</v>
      </c>
      <c r="Q344" s="47" t="str">
        <f>VLOOKUP(P344, 'CWM &amp; Location'!B:D, 3, FALSE)</f>
        <v>Cardiff</v>
      </c>
      <c r="R344" s="47" t="str">
        <f>IF('Master List'!U344="", 'Master List'!T344, CONCATENATE('Master List'!T344, " / ", 'Master List'!U344))</f>
        <v>Trauma and Orthopaedic Surgery / Polytrauma Unit</v>
      </c>
      <c r="S344" s="47" t="str">
        <f>'Master List'!V344</f>
        <v>Dr Jenny Thomas</v>
      </c>
      <c r="T344" s="49" t="str">
        <f>IF('Master List'!Y344="", "", 'Master List'!Y344)</f>
        <v>Site to be confirmed</v>
      </c>
      <c r="U344" s="49" t="str">
        <f>IF(T344="", "", VLOOKUP(T344, 'CWM &amp; Location'!B:D, 3, FALSE))</f>
        <v>Site To Be Confirmed</v>
      </c>
      <c r="V344" s="49" t="str">
        <f>IF('Master List'!Z344="", "", 'Master List'!Z344)</f>
        <v>Specialty to be confirmed</v>
      </c>
      <c r="W344" s="49" t="str">
        <f>IF('Master List'!AA344="", "", 'Master List'!AA344)</f>
        <v>Supervisor to be confirmed</v>
      </c>
    </row>
    <row r="345" spans="1:23" ht="29.25" customHeight="1" x14ac:dyDescent="0.25">
      <c r="A345" s="47" t="str">
        <f>'Master List'!A345</f>
        <v>LIFT</v>
      </c>
      <c r="B345" s="47" t="str">
        <f>'Master List'!B345</f>
        <v>F2/7A4/115b</v>
      </c>
      <c r="C345" s="47" t="str">
        <f>'Master List'!C345</f>
        <v>WAL/F2/115b</v>
      </c>
      <c r="D345" s="48">
        <v>1</v>
      </c>
      <c r="E345" s="52" t="str">
        <f t="shared" si="5"/>
        <v>Trauma and Orthopaedic Surgery / Polytrauma Unit, General (Internal) Medicine / Gastroenterology, General Practice, Specialty to be confirmed (LIFT)</v>
      </c>
      <c r="F345" s="49" t="str">
        <f>'Master List'!F345</f>
        <v>Cardiff &amp; Vale University Health Board</v>
      </c>
      <c r="G345" s="49" t="str">
        <f>'Master List'!D345</f>
        <v>Dr Jenny Thomas</v>
      </c>
      <c r="H345" s="47" t="str">
        <f>'Master List'!G345</f>
        <v>University Hospital of Wales</v>
      </c>
      <c r="I345" s="47" t="str">
        <f>VLOOKUP(H345, 'CWM &amp; Location'!B:D, 3, FALSE)</f>
        <v>Cardiff</v>
      </c>
      <c r="J345" s="47" t="str">
        <f>IF('Master List'!I345="", 'Master List'!H345, CONCATENATE('Master List'!H345, " / ", 'Master List'!I345))</f>
        <v>Trauma and Orthopaedic Surgery / Polytrauma Unit</v>
      </c>
      <c r="K345" s="47" t="str">
        <f>'Master List'!J345</f>
        <v>Dr Jenny Thomas</v>
      </c>
      <c r="L345" s="47" t="str">
        <f>'Master List'!M345</f>
        <v>University Hospital of Wales</v>
      </c>
      <c r="M345" s="47" t="str">
        <f>VLOOKUP(L345, 'CWM &amp; Location'!B:D, 3, FALSE)</f>
        <v>Cardiff</v>
      </c>
      <c r="N345" s="47" t="str">
        <f>IF('Master List'!O345="", 'Master List'!N345, CONCATENATE('Master List'!N345, " / ", 'Master List'!O345))</f>
        <v>General (Internal) Medicine / Gastroenterology</v>
      </c>
      <c r="O345" s="47" t="str">
        <f>'Master List'!P345</f>
        <v>Dr Tom Pembroke</v>
      </c>
      <c r="P345" s="47" t="str">
        <f>'Master List'!S345</f>
        <v>Llanedeyrn Health Centre</v>
      </c>
      <c r="Q345" s="47" t="str">
        <f>VLOOKUP(P345, 'CWM &amp; Location'!B:D, 3, FALSE)</f>
        <v>Cardiff</v>
      </c>
      <c r="R345" s="47" t="str">
        <f>IF('Master List'!U345="", 'Master List'!T345, CONCATENATE('Master List'!T345, " / ", 'Master List'!U345))</f>
        <v>General Practice</v>
      </c>
      <c r="S345" s="47" t="str">
        <f>'Master List'!V345</f>
        <v>Dr George Brand</v>
      </c>
      <c r="T345" s="49" t="str">
        <f>IF('Master List'!Y345="", "", 'Master List'!Y345)</f>
        <v>Site to be confirmed</v>
      </c>
      <c r="U345" s="49" t="str">
        <f>IF(T345="", "", VLOOKUP(T345, 'CWM &amp; Location'!B:D, 3, FALSE))</f>
        <v>Site To Be Confirmed</v>
      </c>
      <c r="V345" s="49" t="str">
        <f>IF('Master List'!Z345="", "", 'Master List'!Z345)</f>
        <v>Specialty to be confirmed</v>
      </c>
      <c r="W345" s="49" t="str">
        <f>IF('Master List'!AA345="", "", 'Master List'!AA345)</f>
        <v>Supervisor to be confirmed</v>
      </c>
    </row>
    <row r="346" spans="1:23" ht="29.25" customHeight="1" x14ac:dyDescent="0.25">
      <c r="A346" s="47" t="str">
        <f>'Master List'!A346</f>
        <v>LIFT</v>
      </c>
      <c r="B346" s="47" t="str">
        <f>'Master List'!B346</f>
        <v>F2/7A4/115c</v>
      </c>
      <c r="C346" s="47" t="str">
        <f>'Master List'!C346</f>
        <v>WAL/F2/115c</v>
      </c>
      <c r="D346" s="48">
        <v>1</v>
      </c>
      <c r="E346" s="52" t="str">
        <f t="shared" si="5"/>
        <v>General Practice, Trauma and Orthopaedic Surgery / Polytrauma Unit, General (Internal) Medicine / Gastroenterology, Specialty to be confirmed (LIFT)</v>
      </c>
      <c r="F346" s="49" t="str">
        <f>'Master List'!F346</f>
        <v>Cardiff &amp; Vale University Health Board</v>
      </c>
      <c r="G346" s="49" t="str">
        <f>'Master List'!D346</f>
        <v>Dr George Brand</v>
      </c>
      <c r="H346" s="47" t="str">
        <f>'Master List'!G346</f>
        <v>Llanedeyrn Health Centre</v>
      </c>
      <c r="I346" s="47" t="str">
        <f>VLOOKUP(H346, 'CWM &amp; Location'!B:D, 3, FALSE)</f>
        <v>Cardiff</v>
      </c>
      <c r="J346" s="47" t="str">
        <f>IF('Master List'!I346="", 'Master List'!H346, CONCATENATE('Master List'!H346, " / ", 'Master List'!I346))</f>
        <v>General Practice</v>
      </c>
      <c r="K346" s="47" t="str">
        <f>'Master List'!J346</f>
        <v>Dr George Brand</v>
      </c>
      <c r="L346" s="47" t="str">
        <f>'Master List'!M346</f>
        <v>University Hospital of Wales</v>
      </c>
      <c r="M346" s="47" t="str">
        <f>VLOOKUP(L346, 'CWM &amp; Location'!B:D, 3, FALSE)</f>
        <v>Cardiff</v>
      </c>
      <c r="N346" s="47" t="str">
        <f>IF('Master List'!O346="", 'Master List'!N346, CONCATENATE('Master List'!N346, " / ", 'Master List'!O346))</f>
        <v>Trauma and Orthopaedic Surgery / Polytrauma Unit</v>
      </c>
      <c r="O346" s="47" t="str">
        <f>'Master List'!P346</f>
        <v>Dr Jenny Thomas</v>
      </c>
      <c r="P346" s="47" t="str">
        <f>'Master List'!S346</f>
        <v>University Hospital of Wales</v>
      </c>
      <c r="Q346" s="47" t="str">
        <f>VLOOKUP(P346, 'CWM &amp; Location'!B:D, 3, FALSE)</f>
        <v>Cardiff</v>
      </c>
      <c r="R346" s="47" t="str">
        <f>IF('Master List'!U346="", 'Master List'!T346, CONCATENATE('Master List'!T346, " / ", 'Master List'!U346))</f>
        <v>General (Internal) Medicine / Gastroenterology</v>
      </c>
      <c r="S346" s="47" t="str">
        <f>'Master List'!V346</f>
        <v>Dr Tom Pembroke</v>
      </c>
      <c r="T346" s="49" t="str">
        <f>IF('Master List'!Y346="", "", 'Master List'!Y346)</f>
        <v>Site to be confirmed</v>
      </c>
      <c r="U346" s="49" t="str">
        <f>IF(T346="", "", VLOOKUP(T346, 'CWM &amp; Location'!B:D, 3, FALSE))</f>
        <v>Site To Be Confirmed</v>
      </c>
      <c r="V346" s="49" t="str">
        <f>IF('Master List'!Z346="", "", 'Master List'!Z346)</f>
        <v>Specialty to be confirmed</v>
      </c>
      <c r="W346" s="49" t="str">
        <f>IF('Master List'!AA346="", "", 'Master List'!AA346)</f>
        <v>Supervisor to be confirmed</v>
      </c>
    </row>
    <row r="347" spans="1:23" ht="29.25" customHeight="1" x14ac:dyDescent="0.25">
      <c r="A347" s="47" t="str">
        <f>'Master List'!A347</f>
        <v>FP</v>
      </c>
      <c r="B347" s="47" t="str">
        <f>'Master List'!B347</f>
        <v>F2/7A2W/116a</v>
      </c>
      <c r="C347" s="47" t="str">
        <f>'Master List'!C347</f>
        <v>WAL/F2/116a</v>
      </c>
      <c r="D347" s="48">
        <v>1</v>
      </c>
      <c r="E347" s="52" t="str">
        <f t="shared" si="5"/>
        <v>General Practice, General Psychiatry, Emergency Medicine</v>
      </c>
      <c r="F347" s="49" t="str">
        <f>'Master List'!F347</f>
        <v>Hywel Dda University Health Board</v>
      </c>
      <c r="G347" s="49" t="str">
        <f>'Master List'!D347</f>
        <v>Dr William Barr</v>
      </c>
      <c r="H347" s="47" t="str">
        <f>'Master List'!G347</f>
        <v>Preseli Practice</v>
      </c>
      <c r="I347" s="47" t="str">
        <f>VLOOKUP(H347, 'CWM &amp; Location'!B:D, 3, FALSE)</f>
        <v>Newport</v>
      </c>
      <c r="J347" s="47" t="str">
        <f>IF('Master List'!I347="", 'Master List'!H347, CONCATENATE('Master List'!H347, " / ", 'Master List'!I347))</f>
        <v>General Practice</v>
      </c>
      <c r="K347" s="47" t="str">
        <f>'Master List'!J347</f>
        <v>Dr William Barr</v>
      </c>
      <c r="L347" s="47" t="str">
        <f>'Master List'!M347</f>
        <v>Withybush General Hospital</v>
      </c>
      <c r="M347" s="47" t="str">
        <f>VLOOKUP(L347, 'CWM &amp; Location'!B:D, 3, FALSE)</f>
        <v>Haverfordwest</v>
      </c>
      <c r="N347" s="47" t="str">
        <f>IF('Master List'!O347="", 'Master List'!N347, CONCATENATE('Master List'!N347, " / ", 'Master List'!O347))</f>
        <v>General Psychiatry</v>
      </c>
      <c r="O347" s="47" t="str">
        <f>'Master List'!P347</f>
        <v>Dr Rhys Bevan</v>
      </c>
      <c r="P347" s="47" t="str">
        <f>'Master List'!S347</f>
        <v>Withybush General Hospital</v>
      </c>
      <c r="Q347" s="47" t="str">
        <f>VLOOKUP(P347, 'CWM &amp; Location'!B:D, 3, FALSE)</f>
        <v>Haverfordwest</v>
      </c>
      <c r="R347" s="47" t="str">
        <f>IF('Master List'!U347="", 'Master List'!T347, CONCATENATE('Master List'!T347, " / ", 'Master List'!U347))</f>
        <v>Emergency Medicine</v>
      </c>
      <c r="S347" s="47" t="str">
        <f>'Master List'!V347</f>
        <v>Dr Nicola Drake</v>
      </c>
      <c r="T347" s="49" t="str">
        <f>IF('Master List'!Y347="", "", 'Master List'!Y347)</f>
        <v/>
      </c>
      <c r="U347" s="49" t="str">
        <f>IF(T347="", "", VLOOKUP(T347, 'CWM &amp; Location'!B:D, 3, FALSE))</f>
        <v/>
      </c>
      <c r="V347" s="49" t="str">
        <f>IF('Master List'!Z347="", "", 'Master List'!Z347)</f>
        <v/>
      </c>
      <c r="W347" s="49" t="str">
        <f>IF('Master List'!AA347="", "", 'Master List'!AA347)</f>
        <v/>
      </c>
    </row>
    <row r="348" spans="1:23" ht="29.25" customHeight="1" x14ac:dyDescent="0.25">
      <c r="A348" s="47" t="str">
        <f>'Master List'!A348</f>
        <v>FP</v>
      </c>
      <c r="B348" s="47" t="str">
        <f>'Master List'!B348</f>
        <v>F2/7A2W/116b</v>
      </c>
      <c r="C348" s="47" t="str">
        <f>'Master List'!C348</f>
        <v>WAL/F2/116b</v>
      </c>
      <c r="D348" s="48">
        <v>1</v>
      </c>
      <c r="E348" s="52" t="str">
        <f t="shared" si="5"/>
        <v>Emergency Medicine, General Practice, General Psychiatry</v>
      </c>
      <c r="F348" s="49" t="str">
        <f>'Master List'!F348</f>
        <v>Hywel Dda University Health Board</v>
      </c>
      <c r="G348" s="49" t="str">
        <f>'Master List'!D348</f>
        <v>Dr Nicola Drake</v>
      </c>
      <c r="H348" s="47" t="str">
        <f>'Master List'!G348</f>
        <v>Withybush General Hospital</v>
      </c>
      <c r="I348" s="47" t="str">
        <f>VLOOKUP(H348, 'CWM &amp; Location'!B:D, 3, FALSE)</f>
        <v>Haverfordwest</v>
      </c>
      <c r="J348" s="47" t="str">
        <f>IF('Master List'!I348="", 'Master List'!H348, CONCATENATE('Master List'!H348, " / ", 'Master List'!I348))</f>
        <v>Emergency Medicine</v>
      </c>
      <c r="K348" s="47" t="str">
        <f>'Master List'!J348</f>
        <v>Dr Nicola Drake</v>
      </c>
      <c r="L348" s="47" t="str">
        <f>'Master List'!M348</f>
        <v>Preseli Practice</v>
      </c>
      <c r="M348" s="47" t="str">
        <f>VLOOKUP(L348, 'CWM &amp; Location'!B:D, 3, FALSE)</f>
        <v>Newport</v>
      </c>
      <c r="N348" s="47" t="str">
        <f>IF('Master List'!O348="", 'Master List'!N348, CONCATENATE('Master List'!N348, " / ", 'Master List'!O348))</f>
        <v>General Practice</v>
      </c>
      <c r="O348" s="47" t="str">
        <f>'Master List'!P348</f>
        <v>Dr William Barr</v>
      </c>
      <c r="P348" s="47" t="str">
        <f>'Master List'!S348</f>
        <v>Withybush General Hospital</v>
      </c>
      <c r="Q348" s="47" t="str">
        <f>VLOOKUP(P348, 'CWM &amp; Location'!B:D, 3, FALSE)</f>
        <v>Haverfordwest</v>
      </c>
      <c r="R348" s="47" t="str">
        <f>IF('Master List'!U348="", 'Master List'!T348, CONCATENATE('Master List'!T348, " / ", 'Master List'!U348))</f>
        <v>General Psychiatry</v>
      </c>
      <c r="S348" s="47" t="str">
        <f>'Master List'!V348</f>
        <v>Dr Rhys Bevan</v>
      </c>
      <c r="T348" s="49" t="str">
        <f>IF('Master List'!Y348="", "", 'Master List'!Y348)</f>
        <v/>
      </c>
      <c r="U348" s="49" t="str">
        <f>IF(T348="", "", VLOOKUP(T348, 'CWM &amp; Location'!B:D, 3, FALSE))</f>
        <v/>
      </c>
      <c r="V348" s="49" t="str">
        <f>IF('Master List'!Z348="", "", 'Master List'!Z348)</f>
        <v/>
      </c>
      <c r="W348" s="49" t="str">
        <f>IF('Master List'!AA348="", "", 'Master List'!AA348)</f>
        <v/>
      </c>
    </row>
    <row r="349" spans="1:23" ht="29.25" customHeight="1" x14ac:dyDescent="0.25">
      <c r="A349" s="47" t="str">
        <f>'Master List'!A349</f>
        <v>FP</v>
      </c>
      <c r="B349" s="47" t="str">
        <f>'Master List'!B349</f>
        <v>F2/7A2W/116c</v>
      </c>
      <c r="C349" s="47" t="str">
        <f>'Master List'!C349</f>
        <v>WAL/F2/116c</v>
      </c>
      <c r="D349" s="48">
        <v>1</v>
      </c>
      <c r="E349" s="52" t="str">
        <f t="shared" si="5"/>
        <v>General Psychiatry, Emergency Medicine, General Practice</v>
      </c>
      <c r="F349" s="49" t="str">
        <f>'Master List'!F349</f>
        <v>Hywel Dda University Health Board</v>
      </c>
      <c r="G349" s="49" t="str">
        <f>'Master List'!D349</f>
        <v>Dr Rhys Bevan</v>
      </c>
      <c r="H349" s="47" t="str">
        <f>'Master List'!G349</f>
        <v>Withybush General Hospital</v>
      </c>
      <c r="I349" s="47" t="str">
        <f>VLOOKUP(H349, 'CWM &amp; Location'!B:D, 3, FALSE)</f>
        <v>Haverfordwest</v>
      </c>
      <c r="J349" s="47" t="str">
        <f>IF('Master List'!I349="", 'Master List'!H349, CONCATENATE('Master List'!H349, " / ", 'Master List'!I349))</f>
        <v>General Psychiatry</v>
      </c>
      <c r="K349" s="47" t="str">
        <f>'Master List'!J349</f>
        <v>Dr Rhys Bevan</v>
      </c>
      <c r="L349" s="47" t="str">
        <f>'Master List'!M349</f>
        <v>Withybush General Hospital</v>
      </c>
      <c r="M349" s="47" t="str">
        <f>VLOOKUP(L349, 'CWM &amp; Location'!B:D, 3, FALSE)</f>
        <v>Haverfordwest</v>
      </c>
      <c r="N349" s="47" t="str">
        <f>IF('Master List'!O349="", 'Master List'!N349, CONCATENATE('Master List'!N349, " / ", 'Master List'!O349))</f>
        <v>Emergency Medicine</v>
      </c>
      <c r="O349" s="47" t="str">
        <f>'Master List'!P349</f>
        <v>Dr Nicola Drake</v>
      </c>
      <c r="P349" s="47" t="str">
        <f>'Master List'!S349</f>
        <v>Preseli Practice</v>
      </c>
      <c r="Q349" s="47" t="str">
        <f>VLOOKUP(P349, 'CWM &amp; Location'!B:D, 3, FALSE)</f>
        <v>Newport</v>
      </c>
      <c r="R349" s="47" t="str">
        <f>IF('Master List'!U349="", 'Master List'!T349, CONCATENATE('Master List'!T349, " / ", 'Master List'!U349))</f>
        <v>General Practice</v>
      </c>
      <c r="S349" s="47" t="str">
        <f>'Master List'!V349</f>
        <v>Dr William Barr</v>
      </c>
      <c r="T349" s="49" t="str">
        <f>IF('Master List'!Y349="", "", 'Master List'!Y349)</f>
        <v/>
      </c>
      <c r="U349" s="49" t="str">
        <f>IF(T349="", "", VLOOKUP(T349, 'CWM &amp; Location'!B:D, 3, FALSE))</f>
        <v/>
      </c>
      <c r="V349" s="49" t="str">
        <f>IF('Master List'!Z349="", "", 'Master List'!Z349)</f>
        <v/>
      </c>
      <c r="W349" s="49" t="str">
        <f>IF('Master List'!AA349="", "", 'Master List'!AA349)</f>
        <v/>
      </c>
    </row>
    <row r="350" spans="1:23" ht="29.25" customHeight="1" x14ac:dyDescent="0.25">
      <c r="A350" s="47" t="str">
        <f>'Master List'!A350</f>
        <v>FP</v>
      </c>
      <c r="B350" s="47" t="str">
        <f>'Master List'!B350</f>
        <v>F2/7A6/117a</v>
      </c>
      <c r="C350" s="47" t="str">
        <f>'Master List'!C350</f>
        <v>WAL/F2/117a</v>
      </c>
      <c r="D350" s="48">
        <v>1</v>
      </c>
      <c r="E350" s="52" t="str">
        <f t="shared" si="5"/>
        <v>General Practice, Haematology, General (Internal) Medicine / Acute Frailty</v>
      </c>
      <c r="F350" s="49" t="str">
        <f>'Master List'!F350</f>
        <v>Aneurin Bevan University Health Board</v>
      </c>
      <c r="G350" s="49" t="str">
        <f>'Master List'!D350</f>
        <v>Dr Carol Amos</v>
      </c>
      <c r="H350" s="47" t="str">
        <f>'Master List'!G350</f>
        <v>Wye Valley Practice</v>
      </c>
      <c r="I350" s="47" t="str">
        <f>VLOOKUP(H350, 'CWM &amp; Location'!B:D, 3, FALSE)</f>
        <v>Trellerch</v>
      </c>
      <c r="J350" s="47" t="str">
        <f>IF('Master List'!I350="", 'Master List'!H350, CONCATENATE('Master List'!H350, " / ", 'Master List'!I350))</f>
        <v>General Practice</v>
      </c>
      <c r="K350" s="47" t="str">
        <f>'Master List'!J350</f>
        <v>Dr Carol Amos</v>
      </c>
      <c r="L350" s="47" t="str">
        <f>'Master List'!M350</f>
        <v>The Grange University Hospital / Nevill Hall Hospital</v>
      </c>
      <c r="M350" s="47" t="str">
        <f>VLOOKUP(L350, 'CWM &amp; Location'!B:D, 3, FALSE)</f>
        <v>Cwmbran / Abergavenny</v>
      </c>
      <c r="N350" s="47" t="str">
        <f>IF('Master List'!O350="", 'Master List'!N350, CONCATENATE('Master List'!N350, " / ", 'Master List'!O350))</f>
        <v>Haematology</v>
      </c>
      <c r="O350" s="47" t="str">
        <f>'Master List'!P350</f>
        <v>Dr Sarah Lewis</v>
      </c>
      <c r="P350" s="47" t="str">
        <f>'Master List'!S350</f>
        <v>Nevill Hall Hospital</v>
      </c>
      <c r="Q350" s="47" t="str">
        <f>VLOOKUP(P350, 'CWM &amp; Location'!B:D, 3, FALSE)</f>
        <v>Abergavenny</v>
      </c>
      <c r="R350" s="47" t="str">
        <f>IF('Master List'!U350="", 'Master List'!T350, CONCATENATE('Master List'!T350, " / ", 'Master List'!U350))</f>
        <v>General (Internal) Medicine / Acute Frailty</v>
      </c>
      <c r="S350" s="47" t="str">
        <f>'Master List'!V350</f>
        <v>Dr Katherine Barnes</v>
      </c>
      <c r="T350" s="49" t="str">
        <f>IF('Master List'!Y350="", "", 'Master List'!Y350)</f>
        <v/>
      </c>
      <c r="U350" s="49" t="str">
        <f>IF(T350="", "", VLOOKUP(T350, 'CWM &amp; Location'!B:D, 3, FALSE))</f>
        <v/>
      </c>
      <c r="V350" s="49" t="str">
        <f>IF('Master List'!Z350="", "", 'Master List'!Z350)</f>
        <v/>
      </c>
      <c r="W350" s="49" t="str">
        <f>IF('Master List'!AA350="", "", 'Master List'!AA350)</f>
        <v/>
      </c>
    </row>
    <row r="351" spans="1:23" ht="29.25" customHeight="1" x14ac:dyDescent="0.25">
      <c r="A351" s="47" t="str">
        <f>'Master List'!A351</f>
        <v>FP</v>
      </c>
      <c r="B351" s="47" t="str">
        <f>'Master List'!B351</f>
        <v>F2/7A6/117b</v>
      </c>
      <c r="C351" s="47" t="str">
        <f>'Master List'!C351</f>
        <v>WAL/F2/117b</v>
      </c>
      <c r="D351" s="48">
        <v>1</v>
      </c>
      <c r="E351" s="52" t="str">
        <f t="shared" si="5"/>
        <v>General (Internal) Medicine / Acute Frailty, General Practice, Haematology</v>
      </c>
      <c r="F351" s="49" t="str">
        <f>'Master List'!F351</f>
        <v>Aneurin Bevan University Health Board</v>
      </c>
      <c r="G351" s="49" t="str">
        <f>'Master List'!D351</f>
        <v>Dr Katherine Barnes</v>
      </c>
      <c r="H351" s="47" t="str">
        <f>'Master List'!G351</f>
        <v>Nevill Hall Hospital</v>
      </c>
      <c r="I351" s="47" t="str">
        <f>VLOOKUP(H351, 'CWM &amp; Location'!B:D, 3, FALSE)</f>
        <v>Abergavenny</v>
      </c>
      <c r="J351" s="47" t="str">
        <f>IF('Master List'!I351="", 'Master List'!H351, CONCATENATE('Master List'!H351, " / ", 'Master List'!I351))</f>
        <v>General (Internal) Medicine / Acute Frailty</v>
      </c>
      <c r="K351" s="47" t="str">
        <f>'Master List'!J351</f>
        <v>Dr Katherine Barnes</v>
      </c>
      <c r="L351" s="47" t="str">
        <f>'Master List'!M351</f>
        <v>Wye Valley Practice</v>
      </c>
      <c r="M351" s="47" t="str">
        <f>VLOOKUP(L351, 'CWM &amp; Location'!B:D, 3, FALSE)</f>
        <v>Trellerch</v>
      </c>
      <c r="N351" s="47" t="str">
        <f>IF('Master List'!O351="", 'Master List'!N351, CONCATENATE('Master List'!N351, " / ", 'Master List'!O351))</f>
        <v>General Practice</v>
      </c>
      <c r="O351" s="47" t="str">
        <f>'Master List'!P351</f>
        <v>Dr Carol Amos</v>
      </c>
      <c r="P351" s="47" t="str">
        <f>'Master List'!S351</f>
        <v>The Grange University Hospital / Nevill Hall Hospital</v>
      </c>
      <c r="Q351" s="47" t="str">
        <f>VLOOKUP(P351, 'CWM &amp; Location'!B:D, 3, FALSE)</f>
        <v>Cwmbran / Abergavenny</v>
      </c>
      <c r="R351" s="47" t="str">
        <f>IF('Master List'!U351="", 'Master List'!T351, CONCATENATE('Master List'!T351, " / ", 'Master List'!U351))</f>
        <v>Haematology</v>
      </c>
      <c r="S351" s="47" t="str">
        <f>'Master List'!V351</f>
        <v>Dr Sarah Lewis</v>
      </c>
      <c r="T351" s="49" t="str">
        <f>IF('Master List'!Y351="", "", 'Master List'!Y351)</f>
        <v/>
      </c>
      <c r="U351" s="49" t="str">
        <f>IF(T351="", "", VLOOKUP(T351, 'CWM &amp; Location'!B:D, 3, FALSE))</f>
        <v/>
      </c>
      <c r="V351" s="49" t="str">
        <f>IF('Master List'!Z351="", "", 'Master List'!Z351)</f>
        <v/>
      </c>
      <c r="W351" s="49" t="str">
        <f>IF('Master List'!AA351="", "", 'Master List'!AA351)</f>
        <v/>
      </c>
    </row>
    <row r="352" spans="1:23" ht="29.25" customHeight="1" x14ac:dyDescent="0.25">
      <c r="A352" s="47" t="str">
        <f>'Master List'!A352</f>
        <v>FP</v>
      </c>
      <c r="B352" s="47" t="str">
        <f>'Master List'!B352</f>
        <v>F2/7A6/117c</v>
      </c>
      <c r="C352" s="47" t="str">
        <f>'Master List'!C352</f>
        <v>WAL/F2/117c</v>
      </c>
      <c r="D352" s="48">
        <v>1</v>
      </c>
      <c r="E352" s="52" t="str">
        <f t="shared" si="5"/>
        <v>Haematology, General (Internal) Medicine / Acute Frailty, General Practice</v>
      </c>
      <c r="F352" s="49" t="str">
        <f>'Master List'!F352</f>
        <v>Aneurin Bevan University Health Board</v>
      </c>
      <c r="G352" s="49" t="str">
        <f>'Master List'!D352</f>
        <v>Dr Sarah Lewis</v>
      </c>
      <c r="H352" s="47" t="str">
        <f>'Master List'!G352</f>
        <v>The Grange University Hospital / Nevill Hall Hospital</v>
      </c>
      <c r="I352" s="47" t="str">
        <f>VLOOKUP(H352, 'CWM &amp; Location'!B:D, 3, FALSE)</f>
        <v>Cwmbran / Abergavenny</v>
      </c>
      <c r="J352" s="47" t="str">
        <f>IF('Master List'!I352="", 'Master List'!H352, CONCATENATE('Master List'!H352, " / ", 'Master List'!I352))</f>
        <v>Haematology</v>
      </c>
      <c r="K352" s="47" t="str">
        <f>'Master List'!J352</f>
        <v>Dr Sarah Lewis</v>
      </c>
      <c r="L352" s="47" t="str">
        <f>'Master List'!M352</f>
        <v>Nevill Hall Hospital</v>
      </c>
      <c r="M352" s="47" t="str">
        <f>VLOOKUP(L352, 'CWM &amp; Location'!B:D, 3, FALSE)</f>
        <v>Abergavenny</v>
      </c>
      <c r="N352" s="47" t="str">
        <f>IF('Master List'!O352="", 'Master List'!N352, CONCATENATE('Master List'!N352, " / ", 'Master List'!O352))</f>
        <v>General (Internal) Medicine / Acute Frailty</v>
      </c>
      <c r="O352" s="47" t="str">
        <f>'Master List'!P352</f>
        <v>Dr Katherine Barnes</v>
      </c>
      <c r="P352" s="47" t="str">
        <f>'Master List'!S352</f>
        <v>Wye Valley Practice</v>
      </c>
      <c r="Q352" s="47" t="str">
        <f>VLOOKUP(P352, 'CWM &amp; Location'!B:D, 3, FALSE)</f>
        <v>Trellerch</v>
      </c>
      <c r="R352" s="47" t="str">
        <f>IF('Master List'!U352="", 'Master List'!T352, CONCATENATE('Master List'!T352, " / ", 'Master List'!U352))</f>
        <v>General Practice</v>
      </c>
      <c r="S352" s="47" t="str">
        <f>'Master List'!V352</f>
        <v>Dr Carol Amos</v>
      </c>
      <c r="T352" s="49" t="str">
        <f>IF('Master List'!Y352="", "", 'Master List'!Y352)</f>
        <v/>
      </c>
      <c r="U352" s="49" t="str">
        <f>IF(T352="", "", VLOOKUP(T352, 'CWM &amp; Location'!B:D, 3, FALSE))</f>
        <v/>
      </c>
      <c r="V352" s="49" t="str">
        <f>IF('Master List'!Z352="", "", 'Master List'!Z352)</f>
        <v/>
      </c>
      <c r="W352" s="49" t="str">
        <f>IF('Master List'!AA352="", "", 'Master List'!AA352)</f>
        <v/>
      </c>
    </row>
    <row r="353" spans="1:23" ht="29.25" customHeight="1" x14ac:dyDescent="0.25">
      <c r="A353" s="47" t="str">
        <f>'Master List'!A353</f>
        <v>SE</v>
      </c>
      <c r="B353" s="47" t="str">
        <f>'Master List'!B353</f>
        <v>F2/7A1W/118a</v>
      </c>
      <c r="C353" s="47" t="str">
        <f>'Master List'!C353</f>
        <v>WAL/F2/118a</v>
      </c>
      <c r="D353" s="48">
        <v>1</v>
      </c>
      <c r="E353" s="52" t="str">
        <f t="shared" si="5"/>
        <v>Emergency Medicine, Acute Internal Medicine, Trauma and Orthopaedic Surgery / Same Day Emergency Care, "Mountain Medicine" (SE)</v>
      </c>
      <c r="F353" s="49" t="str">
        <f>'Master List'!F353</f>
        <v>Betsi Cadwaladr University Health Board</v>
      </c>
      <c r="G353" s="49" t="str">
        <f>'Master List'!D353</f>
        <v>Dr Richard Griffiths</v>
      </c>
      <c r="H353" s="47" t="str">
        <f>'Master List'!G353</f>
        <v>Ysbyty Gwynedd</v>
      </c>
      <c r="I353" s="47" t="str">
        <f>VLOOKUP(H353, 'CWM &amp; Location'!B:D, 3, FALSE)</f>
        <v>Bangor</v>
      </c>
      <c r="J353" s="47" t="str">
        <f>IF('Master List'!I353="", 'Master List'!H353, CONCATENATE('Master List'!H353, " / ", 'Master List'!I353))</f>
        <v>Emergency Medicine</v>
      </c>
      <c r="K353" s="47" t="str">
        <f>'Master List'!J353</f>
        <v>Dr Richard Griffiths</v>
      </c>
      <c r="L353" s="47" t="str">
        <f>'Master List'!M353</f>
        <v>Ysbyty Gwynedd</v>
      </c>
      <c r="M353" s="47" t="str">
        <f>VLOOKUP(L353, 'CWM &amp; Location'!B:D, 3, FALSE)</f>
        <v>Bangor</v>
      </c>
      <c r="N353" s="47" t="str">
        <f>IF('Master List'!O353="", 'Master List'!N353, CONCATENATE('Master List'!N353, " / ", 'Master List'!O353))</f>
        <v>Acute Internal Medicine</v>
      </c>
      <c r="O353" s="47" t="str">
        <f>'Master List'!P353</f>
        <v>Dr Chris Subbe</v>
      </c>
      <c r="P353" s="47" t="str">
        <f>'Master List'!S353</f>
        <v>Ysbyty Gwynedd</v>
      </c>
      <c r="Q353" s="47" t="str">
        <f>VLOOKUP(P353, 'CWM &amp; Location'!B:D, 3, FALSE)</f>
        <v>Bangor</v>
      </c>
      <c r="R353" s="47" t="str">
        <f>IF('Master List'!U353="", 'Master List'!T353, CONCATENATE('Master List'!T353, " / ", 'Master List'!U353))</f>
        <v>Trauma and Orthopaedic Surgery / Same Day Emergency Care</v>
      </c>
      <c r="S353" s="47" t="str">
        <f>'Master List'!V353</f>
        <v>Dr Edwin Jesudason</v>
      </c>
      <c r="T353" s="49" t="str">
        <f>IF('Master List'!Y353="", "", 'Master List'!Y353)</f>
        <v>Site to be confirmed</v>
      </c>
      <c r="U353" s="49" t="str">
        <f>IF(T353="", "", VLOOKUP(T353, 'CWM &amp; Location'!B:D, 3, FALSE))</f>
        <v>Site To Be Confirmed</v>
      </c>
      <c r="V353" s="49" t="str">
        <f>IF('Master List'!Z353="", "", 'Master List'!Z353)</f>
        <v>"Mountain Medicine"</v>
      </c>
      <c r="W353" s="49" t="str">
        <f>IF('Master List'!AA353="", "", 'Master List'!AA353)</f>
        <v>Supervisor to be confirmed</v>
      </c>
    </row>
    <row r="354" spans="1:23" ht="29.25" customHeight="1" x14ac:dyDescent="0.25">
      <c r="A354" s="47" t="str">
        <f>'Master List'!A354</f>
        <v>SE</v>
      </c>
      <c r="B354" s="47" t="str">
        <f>'Master List'!B354</f>
        <v>F2/7A1W/118b</v>
      </c>
      <c r="C354" s="47" t="str">
        <f>'Master List'!C354</f>
        <v>WAL/F2/118b</v>
      </c>
      <c r="D354" s="48">
        <v>1</v>
      </c>
      <c r="E354" s="52" t="str">
        <f t="shared" si="5"/>
        <v>Trauma and Orthopaedic Surgery / Same Day Emergency Care, Emergency Medicine, Acute Internal Medicine, "Mountain Medicine" (SE)</v>
      </c>
      <c r="F354" s="49" t="str">
        <f>'Master List'!F354</f>
        <v>Betsi Cadwaladr University Health Board</v>
      </c>
      <c r="G354" s="49" t="str">
        <f>'Master List'!D354</f>
        <v>Dr Edwin Jesudason</v>
      </c>
      <c r="H354" s="47" t="str">
        <f>'Master List'!G354</f>
        <v>Ysbyty Gwynedd</v>
      </c>
      <c r="I354" s="47" t="str">
        <f>VLOOKUP(H354, 'CWM &amp; Location'!B:D, 3, FALSE)</f>
        <v>Bangor</v>
      </c>
      <c r="J354" s="47" t="str">
        <f>IF('Master List'!I354="", 'Master List'!H354, CONCATENATE('Master List'!H354, " / ", 'Master List'!I354))</f>
        <v>Trauma and Orthopaedic Surgery / Same Day Emergency Care</v>
      </c>
      <c r="K354" s="47" t="str">
        <f>'Master List'!J354</f>
        <v>Dr Edwin Jesudason</v>
      </c>
      <c r="L354" s="47" t="str">
        <f>'Master List'!M354</f>
        <v>Ysbyty Gwynedd</v>
      </c>
      <c r="M354" s="47" t="str">
        <f>VLOOKUP(L354, 'CWM &amp; Location'!B:D, 3, FALSE)</f>
        <v>Bangor</v>
      </c>
      <c r="N354" s="47" t="str">
        <f>IF('Master List'!O354="", 'Master List'!N354, CONCATENATE('Master List'!N354, " / ", 'Master List'!O354))</f>
        <v>Emergency Medicine</v>
      </c>
      <c r="O354" s="47" t="str">
        <f>'Master List'!P354</f>
        <v>Dr Richard Griffiths</v>
      </c>
      <c r="P354" s="47" t="str">
        <f>'Master List'!S354</f>
        <v>Ysbyty Gwynedd</v>
      </c>
      <c r="Q354" s="47" t="str">
        <f>VLOOKUP(P354, 'CWM &amp; Location'!B:D, 3, FALSE)</f>
        <v>Bangor</v>
      </c>
      <c r="R354" s="47" t="str">
        <f>IF('Master List'!U354="", 'Master List'!T354, CONCATENATE('Master List'!T354, " / ", 'Master List'!U354))</f>
        <v>Acute Internal Medicine</v>
      </c>
      <c r="S354" s="47" t="str">
        <f>'Master List'!V354</f>
        <v>Dr Chris Subbe</v>
      </c>
      <c r="T354" s="49" t="str">
        <f>IF('Master List'!Y354="", "", 'Master List'!Y354)</f>
        <v>Site to be confirmed</v>
      </c>
      <c r="U354" s="49" t="str">
        <f>IF(T354="", "", VLOOKUP(T354, 'CWM &amp; Location'!B:D, 3, FALSE))</f>
        <v>Site To Be Confirmed</v>
      </c>
      <c r="V354" s="49" t="str">
        <f>IF('Master List'!Z354="", "", 'Master List'!Z354)</f>
        <v>"Mountain Medicine"</v>
      </c>
      <c r="W354" s="49" t="str">
        <f>IF('Master List'!AA354="", "", 'Master List'!AA354)</f>
        <v>Supervisor to be confirmed</v>
      </c>
    </row>
    <row r="355" spans="1:23" ht="29.25" customHeight="1" x14ac:dyDescent="0.25">
      <c r="A355" s="47" t="str">
        <f>'Master List'!A355</f>
        <v>SE</v>
      </c>
      <c r="B355" s="47" t="str">
        <f>'Master List'!B355</f>
        <v>F2/7A1W/118c</v>
      </c>
      <c r="C355" s="47" t="str">
        <f>'Master List'!C355</f>
        <v>WAL/F2/118c</v>
      </c>
      <c r="D355" s="48">
        <v>1</v>
      </c>
      <c r="E355" s="52" t="str">
        <f t="shared" si="5"/>
        <v>Acute Internal Medicine, Trauma and Orthopaedic Surgery / Same Day Emergency Care, Emergency Medicine, "Mountain Medicine" (SE)</v>
      </c>
      <c r="F355" s="49" t="str">
        <f>'Master List'!F355</f>
        <v>Betsi Cadwaladr University Health Board</v>
      </c>
      <c r="G355" s="49" t="str">
        <f>'Master List'!D355</f>
        <v>Dr Chris Subbe</v>
      </c>
      <c r="H355" s="47" t="str">
        <f>'Master List'!G355</f>
        <v>Ysbyty Gwynedd</v>
      </c>
      <c r="I355" s="47" t="str">
        <f>VLOOKUP(H355, 'CWM &amp; Location'!B:D, 3, FALSE)</f>
        <v>Bangor</v>
      </c>
      <c r="J355" s="47" t="str">
        <f>IF('Master List'!I355="", 'Master List'!H355, CONCATENATE('Master List'!H355, " / ", 'Master List'!I355))</f>
        <v>Acute Internal Medicine</v>
      </c>
      <c r="K355" s="47" t="str">
        <f>'Master List'!J355</f>
        <v>Dr Chris Subbe</v>
      </c>
      <c r="L355" s="47" t="str">
        <f>'Master List'!M355</f>
        <v>Ysbyty Gwynedd</v>
      </c>
      <c r="M355" s="47" t="str">
        <f>VLOOKUP(L355, 'CWM &amp; Location'!B:D, 3, FALSE)</f>
        <v>Bangor</v>
      </c>
      <c r="N355" s="47" t="str">
        <f>IF('Master List'!O355="", 'Master List'!N355, CONCATENATE('Master List'!N355, " / ", 'Master List'!O355))</f>
        <v>Trauma and Orthopaedic Surgery / Same Day Emergency Care</v>
      </c>
      <c r="O355" s="47" t="str">
        <f>'Master List'!P355</f>
        <v>Dr Edwin Jesudason</v>
      </c>
      <c r="P355" s="47" t="str">
        <f>'Master List'!S355</f>
        <v>Ysbyty Gwynedd</v>
      </c>
      <c r="Q355" s="47" t="str">
        <f>VLOOKUP(P355, 'CWM &amp; Location'!B:D, 3, FALSE)</f>
        <v>Bangor</v>
      </c>
      <c r="R355" s="47" t="str">
        <f>IF('Master List'!U355="", 'Master List'!T355, CONCATENATE('Master List'!T355, " / ", 'Master List'!U355))</f>
        <v>Emergency Medicine</v>
      </c>
      <c r="S355" s="47" t="str">
        <f>'Master List'!V355</f>
        <v>Dr Richard Griffiths</v>
      </c>
      <c r="T355" s="49" t="str">
        <f>IF('Master List'!Y355="", "", 'Master List'!Y355)</f>
        <v>Site to be confirmed</v>
      </c>
      <c r="U355" s="49" t="str">
        <f>IF(T355="", "", VLOOKUP(T355, 'CWM &amp; Location'!B:D, 3, FALSE))</f>
        <v>Site To Be Confirmed</v>
      </c>
      <c r="V355" s="49" t="str">
        <f>IF('Master List'!Z355="", "", 'Master List'!Z355)</f>
        <v>"Mountain Medicine"</v>
      </c>
      <c r="W355" s="49" t="str">
        <f>IF('Master List'!AA355="", "", 'Master List'!AA355)</f>
        <v>Supervisor to be confirmed</v>
      </c>
    </row>
    <row r="356" spans="1:23" ht="29.25" customHeight="1" x14ac:dyDescent="0.25">
      <c r="A356" s="47" t="str">
        <f>'Master List'!A356</f>
        <v>LIFT</v>
      </c>
      <c r="B356" s="47" t="str">
        <f>'Master List'!B356</f>
        <v>F2/7A1E/119a</v>
      </c>
      <c r="C356" s="47" t="str">
        <f>'Master List'!C356</f>
        <v>WAL/F2/119a</v>
      </c>
      <c r="D356" s="48">
        <v>1</v>
      </c>
      <c r="E356" s="52" t="str">
        <f t="shared" si="5"/>
        <v>Cardiology, Respiratory Medicine, Emergency Medicine, Palliative Medicine (LIFT)</v>
      </c>
      <c r="F356" s="49" t="str">
        <f>'Master List'!F356</f>
        <v>Betsi Cadwaladr University Health Board</v>
      </c>
      <c r="G356" s="49" t="str">
        <f>'Master List'!D356</f>
        <v>Dr Gauravsingh Dhunnoo</v>
      </c>
      <c r="H356" s="47" t="str">
        <f>'Master List'!G356</f>
        <v>Wrexham Maelor Hospital</v>
      </c>
      <c r="I356" s="47" t="str">
        <f>VLOOKUP(H356, 'CWM &amp; Location'!B:D, 3, FALSE)</f>
        <v>Wrexham</v>
      </c>
      <c r="J356" s="47" t="str">
        <f>IF('Master List'!I356="", 'Master List'!H356, CONCATENATE('Master List'!H356, " / ", 'Master List'!I356))</f>
        <v>Cardiology</v>
      </c>
      <c r="K356" s="47" t="str">
        <f>'Master List'!J356</f>
        <v>Dr Gauravsingh Dhunnoo</v>
      </c>
      <c r="L356" s="47" t="str">
        <f>'Master List'!M356</f>
        <v>Wrexham Maelor Hospital</v>
      </c>
      <c r="M356" s="47" t="str">
        <f>VLOOKUP(L356, 'CWM &amp; Location'!B:D, 3, FALSE)</f>
        <v>Wrexham</v>
      </c>
      <c r="N356" s="47" t="str">
        <f>IF('Master List'!O356="", 'Master List'!N356, CONCATENATE('Master List'!N356, " / ", 'Master List'!O356))</f>
        <v>Respiratory Medicine</v>
      </c>
      <c r="O356" s="47" t="str">
        <f>'Master List'!P356</f>
        <v>Dr Neil McAndrew</v>
      </c>
      <c r="P356" s="47" t="str">
        <f>'Master List'!S356</f>
        <v>Wrexham Maelor Hospital</v>
      </c>
      <c r="Q356" s="47" t="str">
        <f>VLOOKUP(P356, 'CWM &amp; Location'!B:D, 3, FALSE)</f>
        <v>Wrexham</v>
      </c>
      <c r="R356" s="47" t="str">
        <f>IF('Master List'!U356="", 'Master List'!T356, CONCATENATE('Master List'!T356, " / ", 'Master List'!U356))</f>
        <v>Emergency Medicine</v>
      </c>
      <c r="S356" s="47" t="str">
        <f>'Master List'!V356</f>
        <v>Dr Chethan Padmanabhaiah</v>
      </c>
      <c r="T356" s="49" t="str">
        <f>IF('Master List'!Y356="", "", 'Master List'!Y356)</f>
        <v>Wrexham Maelor Hospital</v>
      </c>
      <c r="U356" s="49" t="str">
        <f>IF(T356="", "", VLOOKUP(T356, 'CWM &amp; Location'!B:D, 3, FALSE))</f>
        <v>Wrexham</v>
      </c>
      <c r="V356" s="49" t="str">
        <f>IF('Master List'!Z356="", "", 'Master List'!Z356)</f>
        <v>Palliative Medicine</v>
      </c>
      <c r="W356" s="49" t="str">
        <f>IF('Master List'!AA356="", "", 'Master List'!AA356)</f>
        <v>Dr Caroline Usborne</v>
      </c>
    </row>
    <row r="357" spans="1:23" ht="29.25" customHeight="1" x14ac:dyDescent="0.25">
      <c r="A357" s="47" t="str">
        <f>'Master List'!A357</f>
        <v>LIFT</v>
      </c>
      <c r="B357" s="47" t="str">
        <f>'Master List'!B357</f>
        <v>F2/7A1E/119b</v>
      </c>
      <c r="C357" s="47" t="str">
        <f>'Master List'!C357</f>
        <v>WAL/F2/119b</v>
      </c>
      <c r="D357" s="48">
        <v>1</v>
      </c>
      <c r="E357" s="52" t="str">
        <f t="shared" si="5"/>
        <v>Emergency Medicine, Cardiology, Respiratory Medicine, Palliative Medicine (LIFT)</v>
      </c>
      <c r="F357" s="49" t="str">
        <f>'Master List'!F357</f>
        <v>Betsi Cadwaladr University Health Board</v>
      </c>
      <c r="G357" s="49" t="str">
        <f>'Master List'!D357</f>
        <v>Dr Chethan Padmanabhaiah</v>
      </c>
      <c r="H357" s="47" t="str">
        <f>'Master List'!G357</f>
        <v>Wrexham Maelor Hospital</v>
      </c>
      <c r="I357" s="47" t="str">
        <f>VLOOKUP(H357, 'CWM &amp; Location'!B:D, 3, FALSE)</f>
        <v>Wrexham</v>
      </c>
      <c r="J357" s="47" t="str">
        <f>IF('Master List'!I357="", 'Master List'!H357, CONCATENATE('Master List'!H357, " / ", 'Master List'!I357))</f>
        <v>Emergency Medicine</v>
      </c>
      <c r="K357" s="47" t="str">
        <f>'Master List'!J357</f>
        <v>Dr Chethan Padmanabhaiah</v>
      </c>
      <c r="L357" s="47" t="str">
        <f>'Master List'!M357</f>
        <v>Wrexham Maelor Hospital</v>
      </c>
      <c r="M357" s="47" t="str">
        <f>VLOOKUP(L357, 'CWM &amp; Location'!B:D, 3, FALSE)</f>
        <v>Wrexham</v>
      </c>
      <c r="N357" s="47" t="str">
        <f>IF('Master List'!O357="", 'Master List'!N357, CONCATENATE('Master List'!N357, " / ", 'Master List'!O357))</f>
        <v>Cardiology</v>
      </c>
      <c r="O357" s="47" t="str">
        <f>'Master List'!P357</f>
        <v>Dr Gauravsingh Dhunnoo</v>
      </c>
      <c r="P357" s="47" t="str">
        <f>'Master List'!S357</f>
        <v>Wrexham Maelor Hospital</v>
      </c>
      <c r="Q357" s="47" t="str">
        <f>VLOOKUP(P357, 'CWM &amp; Location'!B:D, 3, FALSE)</f>
        <v>Wrexham</v>
      </c>
      <c r="R357" s="47" t="str">
        <f>IF('Master List'!U357="", 'Master List'!T357, CONCATENATE('Master List'!T357, " / ", 'Master List'!U357))</f>
        <v>Respiratory Medicine</v>
      </c>
      <c r="S357" s="47" t="str">
        <f>'Master List'!V357</f>
        <v>Dr Neil McAndrew</v>
      </c>
      <c r="T357" s="49" t="str">
        <f>IF('Master List'!Y357="", "", 'Master List'!Y357)</f>
        <v>Wrexham Maelor Hospital</v>
      </c>
      <c r="U357" s="49" t="str">
        <f>IF(T357="", "", VLOOKUP(T357, 'CWM &amp; Location'!B:D, 3, FALSE))</f>
        <v>Wrexham</v>
      </c>
      <c r="V357" s="49" t="str">
        <f>IF('Master List'!Z357="", "", 'Master List'!Z357)</f>
        <v>Palliative Medicine</v>
      </c>
      <c r="W357" s="49" t="str">
        <f>IF('Master List'!AA357="", "", 'Master List'!AA357)</f>
        <v>Dr Caroline Usborne</v>
      </c>
    </row>
    <row r="358" spans="1:23" ht="29.25" customHeight="1" x14ac:dyDescent="0.25">
      <c r="A358" s="47" t="str">
        <f>'Master List'!A358</f>
        <v>LIFT</v>
      </c>
      <c r="B358" s="47" t="str">
        <f>'Master List'!B358</f>
        <v>F2/7A1E/119c</v>
      </c>
      <c r="C358" s="47" t="str">
        <f>'Master List'!C358</f>
        <v>WAL/F2/119c</v>
      </c>
      <c r="D358" s="48">
        <v>1</v>
      </c>
      <c r="E358" s="52" t="str">
        <f t="shared" si="5"/>
        <v>Respiratory Medicine, Emergency Medicine, Cardiology, Palliative Medicine (LIFT)</v>
      </c>
      <c r="F358" s="49" t="str">
        <f>'Master List'!F358</f>
        <v>Betsi Cadwaladr University Health Board</v>
      </c>
      <c r="G358" s="49" t="str">
        <f>'Master List'!D358</f>
        <v>Dr Neil McAndrew</v>
      </c>
      <c r="H358" s="47" t="str">
        <f>'Master List'!G358</f>
        <v>Wrexham Maelor Hospital</v>
      </c>
      <c r="I358" s="47" t="str">
        <f>VLOOKUP(H358, 'CWM &amp; Location'!B:D, 3, FALSE)</f>
        <v>Wrexham</v>
      </c>
      <c r="J358" s="47" t="str">
        <f>IF('Master List'!I358="", 'Master List'!H358, CONCATENATE('Master List'!H358, " / ", 'Master List'!I358))</f>
        <v>Respiratory Medicine</v>
      </c>
      <c r="K358" s="47" t="str">
        <f>'Master List'!J358</f>
        <v>Dr Neil McAndrew</v>
      </c>
      <c r="L358" s="47" t="str">
        <f>'Master List'!M358</f>
        <v>Wrexham Maelor Hospital</v>
      </c>
      <c r="M358" s="47" t="str">
        <f>VLOOKUP(L358, 'CWM &amp; Location'!B:D, 3, FALSE)</f>
        <v>Wrexham</v>
      </c>
      <c r="N358" s="47" t="str">
        <f>IF('Master List'!O358="", 'Master List'!N358, CONCATENATE('Master List'!N358, " / ", 'Master List'!O358))</f>
        <v>Emergency Medicine</v>
      </c>
      <c r="O358" s="47" t="str">
        <f>'Master List'!P358</f>
        <v>Dr Chethan Padmanabhaiah</v>
      </c>
      <c r="P358" s="47" t="str">
        <f>'Master List'!S358</f>
        <v>Wrexham Maelor Hospital</v>
      </c>
      <c r="Q358" s="47" t="str">
        <f>VLOOKUP(P358, 'CWM &amp; Location'!B:D, 3, FALSE)</f>
        <v>Wrexham</v>
      </c>
      <c r="R358" s="47" t="str">
        <f>IF('Master List'!U358="", 'Master List'!T358, CONCATENATE('Master List'!T358, " / ", 'Master List'!U358))</f>
        <v>Cardiology</v>
      </c>
      <c r="S358" s="47" t="str">
        <f>'Master List'!V358</f>
        <v>Dr Gauravsingh Dhunnoo</v>
      </c>
      <c r="T358" s="49" t="str">
        <f>IF('Master List'!Y358="", "", 'Master List'!Y358)</f>
        <v>Wrexham Maelor Hospital</v>
      </c>
      <c r="U358" s="49" t="str">
        <f>IF(T358="", "", VLOOKUP(T358, 'CWM &amp; Location'!B:D, 3, FALSE))</f>
        <v>Wrexham</v>
      </c>
      <c r="V358" s="49" t="str">
        <f>IF('Master List'!Z358="", "", 'Master List'!Z358)</f>
        <v>Palliative Medicine</v>
      </c>
      <c r="W358" s="49" t="str">
        <f>IF('Master List'!AA358="", "", 'Master List'!AA358)</f>
        <v>Dr Caroline Usborne</v>
      </c>
    </row>
    <row r="359" spans="1:23" ht="29.25" customHeight="1" x14ac:dyDescent="0.25">
      <c r="A359" s="47" t="str">
        <f>'Master List'!A359</f>
        <v>SE</v>
      </c>
      <c r="B359" s="47" t="str">
        <f>'Master List'!B359</f>
        <v>F2/7A1C/120a</v>
      </c>
      <c r="C359" s="47" t="str">
        <f>'Master List'!C359</f>
        <v>WAL/F2/120a</v>
      </c>
      <c r="D359" s="48">
        <v>1</v>
      </c>
      <c r="E359" s="52" t="str">
        <f t="shared" si="5"/>
        <v>Paediatrics / Community Paediatrics, General Psychiatry, Obstetrics and Gynaecology, Simulation Training (SE)</v>
      </c>
      <c r="F359" s="49" t="str">
        <f>'Master List'!F359</f>
        <v>Betsi Cadwaladr University Health Board</v>
      </c>
      <c r="G359" s="49" t="str">
        <f>'Master List'!D359</f>
        <v>Dr Gregory Hamilton Grantham</v>
      </c>
      <c r="H359" s="47" t="str">
        <f>'Master List'!G359</f>
        <v>Rhuddlan Children's Centre</v>
      </c>
      <c r="I359" s="47" t="str">
        <f>VLOOKUP(H359, 'CWM &amp; Location'!B:D, 3, FALSE)</f>
        <v>Rhyl</v>
      </c>
      <c r="J359" s="47" t="str">
        <f>IF('Master List'!I359="", 'Master List'!H359, CONCATENATE('Master List'!H359, " / ", 'Master List'!I359))</f>
        <v>Paediatrics / Community Paediatrics</v>
      </c>
      <c r="K359" s="47" t="str">
        <f>'Master List'!J359</f>
        <v>Dr Gregory Hamilton Grantham</v>
      </c>
      <c r="L359" s="47" t="str">
        <f>'Master List'!M359</f>
        <v>Glan Clwyd Hospital</v>
      </c>
      <c r="M359" s="47" t="str">
        <f>VLOOKUP(L359, 'CWM &amp; Location'!B:D, 3, FALSE)</f>
        <v>Rhyl</v>
      </c>
      <c r="N359" s="47" t="str">
        <f>IF('Master List'!O359="", 'Master List'!N359, CONCATENATE('Master List'!N359, " / ", 'Master List'!O359))</f>
        <v>General Psychiatry</v>
      </c>
      <c r="O359" s="47" t="str">
        <f>'Master List'!P359</f>
        <v>Dr Stuart Porter</v>
      </c>
      <c r="P359" s="47" t="str">
        <f>'Master List'!S359</f>
        <v>Glan Clwyd Hospital</v>
      </c>
      <c r="Q359" s="47" t="str">
        <f>VLOOKUP(P359, 'CWM &amp; Location'!B:D, 3, FALSE)</f>
        <v>Rhyl</v>
      </c>
      <c r="R359" s="47" t="str">
        <f>IF('Master List'!U359="", 'Master List'!T359, CONCATENATE('Master List'!T359, " / ", 'Master List'!U359))</f>
        <v>Obstetrics and Gynaecology</v>
      </c>
      <c r="S359" s="47" t="str">
        <f>'Master List'!V359</f>
        <v>Dr Uchenna Umeadi</v>
      </c>
      <c r="T359" s="49" t="str">
        <f>IF('Master List'!Y359="", "", 'Master List'!Y359)</f>
        <v>North Wales Clinical School</v>
      </c>
      <c r="U359" s="49" t="str">
        <f>IF(T359="", "", VLOOKUP(T359, 'CWM &amp; Location'!B:D, 3, FALSE))</f>
        <v>Rhyl</v>
      </c>
      <c r="V359" s="49" t="str">
        <f>IF('Master List'!Z359="", "", 'Master List'!Z359)</f>
        <v>Simulation Training</v>
      </c>
      <c r="W359" s="49" t="str">
        <f>IF('Master List'!AA359="", "", 'Master List'!AA359)</f>
        <v>Supervisor to be confirmed</v>
      </c>
    </row>
    <row r="360" spans="1:23" ht="29.25" customHeight="1" x14ac:dyDescent="0.25">
      <c r="A360" s="47" t="str">
        <f>'Master List'!A360</f>
        <v>SE</v>
      </c>
      <c r="B360" s="47" t="str">
        <f>'Master List'!B360</f>
        <v>F2/7A1C/120b</v>
      </c>
      <c r="C360" s="47" t="str">
        <f>'Master List'!C360</f>
        <v>WAL/F2/120b</v>
      </c>
      <c r="D360" s="48">
        <v>1</v>
      </c>
      <c r="E360" s="52" t="str">
        <f t="shared" si="5"/>
        <v>Obstetrics and Gynaecology, Paediatrics / Community Paediatrics, General Psychiatry, Simulation Training (SE)</v>
      </c>
      <c r="F360" s="49" t="str">
        <f>'Master List'!F360</f>
        <v>Betsi Cadwaladr University Health Board</v>
      </c>
      <c r="G360" s="49" t="str">
        <f>'Master List'!D360</f>
        <v>Dr Uchenna Umeadi</v>
      </c>
      <c r="H360" s="47" t="str">
        <f>'Master List'!G360</f>
        <v>Glan Clwyd Hospital</v>
      </c>
      <c r="I360" s="47" t="str">
        <f>VLOOKUP(H360, 'CWM &amp; Location'!B:D, 3, FALSE)</f>
        <v>Rhyl</v>
      </c>
      <c r="J360" s="47" t="str">
        <f>IF('Master List'!I360="", 'Master List'!H360, CONCATENATE('Master List'!H360, " / ", 'Master List'!I360))</f>
        <v>Obstetrics and Gynaecology</v>
      </c>
      <c r="K360" s="47" t="str">
        <f>'Master List'!J360</f>
        <v>Dr Uchenna Umeadi</v>
      </c>
      <c r="L360" s="47" t="str">
        <f>'Master List'!M360</f>
        <v>Rhuddlan Children's Centre</v>
      </c>
      <c r="M360" s="47" t="str">
        <f>VLOOKUP(L360, 'CWM &amp; Location'!B:D, 3, FALSE)</f>
        <v>Rhyl</v>
      </c>
      <c r="N360" s="47" t="str">
        <f>IF('Master List'!O360="", 'Master List'!N360, CONCATENATE('Master List'!N360, " / ", 'Master List'!O360))</f>
        <v>Paediatrics / Community Paediatrics</v>
      </c>
      <c r="O360" s="47" t="str">
        <f>'Master List'!P360</f>
        <v>Dr Gregory Hamilton Grantham</v>
      </c>
      <c r="P360" s="47" t="str">
        <f>'Master List'!S360</f>
        <v>Glan Clwyd Hospital</v>
      </c>
      <c r="Q360" s="47" t="str">
        <f>VLOOKUP(P360, 'CWM &amp; Location'!B:D, 3, FALSE)</f>
        <v>Rhyl</v>
      </c>
      <c r="R360" s="47" t="str">
        <f>IF('Master List'!U360="", 'Master List'!T360, CONCATENATE('Master List'!T360, " / ", 'Master List'!U360))</f>
        <v>General Psychiatry</v>
      </c>
      <c r="S360" s="47" t="str">
        <f>'Master List'!V360</f>
        <v>Dr Stuart Porter</v>
      </c>
      <c r="T360" s="49" t="str">
        <f>IF('Master List'!Y360="", "", 'Master List'!Y360)</f>
        <v>North Wales Clinical School</v>
      </c>
      <c r="U360" s="49" t="str">
        <f>IF(T360="", "", VLOOKUP(T360, 'CWM &amp; Location'!B:D, 3, FALSE))</f>
        <v>Rhyl</v>
      </c>
      <c r="V360" s="49" t="str">
        <f>IF('Master List'!Z360="", "", 'Master List'!Z360)</f>
        <v>Simulation Training</v>
      </c>
      <c r="W360" s="49" t="str">
        <f>IF('Master List'!AA360="", "", 'Master List'!AA360)</f>
        <v>Supervisor to be confirmed</v>
      </c>
    </row>
    <row r="361" spans="1:23" ht="29.25" customHeight="1" x14ac:dyDescent="0.25">
      <c r="A361" s="47" t="str">
        <f>'Master List'!A361</f>
        <v>SE</v>
      </c>
      <c r="B361" s="47" t="str">
        <f>'Master List'!B361</f>
        <v>F2/7A1C/120c</v>
      </c>
      <c r="C361" s="47" t="str">
        <f>'Master List'!C361</f>
        <v>WAL/F2/120c</v>
      </c>
      <c r="D361" s="48">
        <v>1</v>
      </c>
      <c r="E361" s="52" t="str">
        <f t="shared" si="5"/>
        <v>General Psychiatry, Obstetrics and Gynaecology, Paediatrics / Community Paediatrics, Simulation Training (SE)</v>
      </c>
      <c r="F361" s="49" t="str">
        <f>'Master List'!F361</f>
        <v>Betsi Cadwaladr University Health Board</v>
      </c>
      <c r="G361" s="49" t="str">
        <f>'Master List'!D361</f>
        <v>Dr Stuart Porter</v>
      </c>
      <c r="H361" s="47" t="str">
        <f>'Master List'!G361</f>
        <v>Glan Clwyd Hospital</v>
      </c>
      <c r="I361" s="47" t="str">
        <f>VLOOKUP(H361, 'CWM &amp; Location'!B:D, 3, FALSE)</f>
        <v>Rhyl</v>
      </c>
      <c r="J361" s="47" t="str">
        <f>IF('Master List'!I361="", 'Master List'!H361, CONCATENATE('Master List'!H361, " / ", 'Master List'!I361))</f>
        <v>General Psychiatry</v>
      </c>
      <c r="K361" s="47" t="str">
        <f>'Master List'!J361</f>
        <v>Dr Stuart Porter</v>
      </c>
      <c r="L361" s="47" t="str">
        <f>'Master List'!M361</f>
        <v>Glan Clwyd Hospital</v>
      </c>
      <c r="M361" s="47" t="str">
        <f>VLOOKUP(L361, 'CWM &amp; Location'!B:D, 3, FALSE)</f>
        <v>Rhyl</v>
      </c>
      <c r="N361" s="47" t="str">
        <f>IF('Master List'!O361="", 'Master List'!N361, CONCATENATE('Master List'!N361, " / ", 'Master List'!O361))</f>
        <v>Obstetrics and Gynaecology</v>
      </c>
      <c r="O361" s="47" t="str">
        <f>'Master List'!P361</f>
        <v>Dr Uchenna Umeadi</v>
      </c>
      <c r="P361" s="47" t="str">
        <f>'Master List'!S361</f>
        <v>Rhuddlan Children's Centre</v>
      </c>
      <c r="Q361" s="47" t="str">
        <f>VLOOKUP(P361, 'CWM &amp; Location'!B:D, 3, FALSE)</f>
        <v>Rhyl</v>
      </c>
      <c r="R361" s="47" t="str">
        <f>IF('Master List'!U361="", 'Master List'!T361, CONCATENATE('Master List'!T361, " / ", 'Master List'!U361))</f>
        <v>Paediatrics / Community Paediatrics</v>
      </c>
      <c r="S361" s="47" t="str">
        <f>'Master List'!V361</f>
        <v>Dr Gregory Hamilton Grantham</v>
      </c>
      <c r="T361" s="49" t="str">
        <f>IF('Master List'!Y361="", "", 'Master List'!Y361)</f>
        <v>North Wales Clinical School</v>
      </c>
      <c r="U361" s="49" t="str">
        <f>IF(T361="", "", VLOOKUP(T361, 'CWM &amp; Location'!B:D, 3, FALSE))</f>
        <v>Rhyl</v>
      </c>
      <c r="V361" s="49" t="str">
        <f>IF('Master List'!Z361="", "", 'Master List'!Z361)</f>
        <v>Simulation Training</v>
      </c>
      <c r="W361" s="49" t="str">
        <f>IF('Master List'!AA361="", "", 'Master List'!AA361)</f>
        <v>Supervisor to be confirmed</v>
      </c>
    </row>
    <row r="362" spans="1:23" ht="29.25" customHeight="1" x14ac:dyDescent="0.25">
      <c r="A362" s="47" t="str">
        <f>'Master List'!A362</f>
        <v>FP</v>
      </c>
      <c r="B362" s="47" t="str">
        <f>'Master List'!B362</f>
        <v>F2/7A2N/121a</v>
      </c>
      <c r="C362" s="47" t="str">
        <f>'Master List'!C362</f>
        <v>WAL/F2/121a</v>
      </c>
      <c r="D362" s="48">
        <v>1</v>
      </c>
      <c r="E362" s="52" t="str">
        <f t="shared" si="5"/>
        <v>General Surgery / Trauma and Orthopaedic Surgery, Emergency Medicine, Paediatrics</v>
      </c>
      <c r="F362" s="49" t="str">
        <f>'Master List'!F362</f>
        <v>Hywel Dda University Health Board</v>
      </c>
      <c r="G362" s="49" t="str">
        <f>'Master List'!D362</f>
        <v>Dr Alwyn Jones</v>
      </c>
      <c r="H362" s="47" t="str">
        <f>'Master List'!G362</f>
        <v>Bronglais General Hospital</v>
      </c>
      <c r="I362" s="47" t="str">
        <f>VLOOKUP(H362, 'CWM &amp; Location'!B:D, 3, FALSE)</f>
        <v>Aberystwyth</v>
      </c>
      <c r="J362" s="47" t="str">
        <f>IF('Master List'!I362="", 'Master List'!H362, CONCATENATE('Master List'!H362, " / ", 'Master List'!I362))</f>
        <v>General Surgery / Trauma and Orthopaedic Surgery</v>
      </c>
      <c r="K362" s="47" t="str">
        <f>'Master List'!J362</f>
        <v>Dr Alwyn Jones</v>
      </c>
      <c r="L362" s="47" t="str">
        <f>'Master List'!M362</f>
        <v>Bronglais General Hospital</v>
      </c>
      <c r="M362" s="47" t="str">
        <f>VLOOKUP(L362, 'CWM &amp; Location'!B:D, 3, FALSE)</f>
        <v>Aberystwyth</v>
      </c>
      <c r="N362" s="47" t="str">
        <f>IF('Master List'!O362="", 'Master List'!N362, CONCATENATE('Master List'!N362, " / ", 'Master List'!O362))</f>
        <v>Emergency Medicine</v>
      </c>
      <c r="O362" s="47" t="str">
        <f>'Master List'!P362</f>
        <v>Dr Kelvin Philip Maniam</v>
      </c>
      <c r="P362" s="47" t="str">
        <f>'Master List'!S362</f>
        <v>Bronglais General Hospital</v>
      </c>
      <c r="Q362" s="47" t="str">
        <f>VLOOKUP(P362, 'CWM &amp; Location'!B:D, 3, FALSE)</f>
        <v>Aberystwyth</v>
      </c>
      <c r="R362" s="47" t="str">
        <f>IF('Master List'!U362="", 'Master List'!T362, CONCATENATE('Master List'!T362, " / ", 'Master List'!U362))</f>
        <v>Paediatrics</v>
      </c>
      <c r="S362" s="47" t="str">
        <f>'Master List'!V362</f>
        <v>Dr Kausik Khan</v>
      </c>
      <c r="T362" s="49" t="str">
        <f>IF('Master List'!Y362="", "", 'Master List'!Y362)</f>
        <v/>
      </c>
      <c r="U362" s="49" t="str">
        <f>IF(T362="", "", VLOOKUP(T362, 'CWM &amp; Location'!B:D, 3, FALSE))</f>
        <v/>
      </c>
      <c r="V362" s="49" t="str">
        <f>IF('Master List'!Z362="", "", 'Master List'!Z362)</f>
        <v/>
      </c>
      <c r="W362" s="49" t="str">
        <f>IF('Master List'!AA362="", "", 'Master List'!AA362)</f>
        <v/>
      </c>
    </row>
    <row r="363" spans="1:23" ht="29.25" customHeight="1" x14ac:dyDescent="0.25">
      <c r="A363" s="47" t="str">
        <f>'Master List'!A363</f>
        <v>FP</v>
      </c>
      <c r="B363" s="47" t="str">
        <f>'Master List'!B363</f>
        <v>F2/7A2N/121b</v>
      </c>
      <c r="C363" s="47" t="str">
        <f>'Master List'!C363</f>
        <v>WAL/F2/121b</v>
      </c>
      <c r="D363" s="48">
        <v>1</v>
      </c>
      <c r="E363" s="52" t="str">
        <f t="shared" si="5"/>
        <v>Paediatrics, General Surgery / Trauma and Orthopaedic Surgery, Emergency Medicine</v>
      </c>
      <c r="F363" s="49" t="str">
        <f>'Master List'!F363</f>
        <v>Hywel Dda University Health Board</v>
      </c>
      <c r="G363" s="49" t="str">
        <f>'Master List'!D363</f>
        <v>Dr Kausik Khan</v>
      </c>
      <c r="H363" s="47" t="str">
        <f>'Master List'!G363</f>
        <v>Bronglais General Hospital</v>
      </c>
      <c r="I363" s="47" t="str">
        <f>VLOOKUP(H363, 'CWM &amp; Location'!B:D, 3, FALSE)</f>
        <v>Aberystwyth</v>
      </c>
      <c r="J363" s="47" t="str">
        <f>IF('Master List'!I363="", 'Master List'!H363, CONCATENATE('Master List'!H363, " / ", 'Master List'!I363))</f>
        <v>Paediatrics</v>
      </c>
      <c r="K363" s="47" t="str">
        <f>'Master List'!J363</f>
        <v>Dr Kausik Khan</v>
      </c>
      <c r="L363" s="47" t="str">
        <f>'Master List'!M363</f>
        <v>Bronglais General Hospital</v>
      </c>
      <c r="M363" s="47" t="str">
        <f>VLOOKUP(L363, 'CWM &amp; Location'!B:D, 3, FALSE)</f>
        <v>Aberystwyth</v>
      </c>
      <c r="N363" s="47" t="str">
        <f>IF('Master List'!O363="", 'Master List'!N363, CONCATENATE('Master List'!N363, " / ", 'Master List'!O363))</f>
        <v>General Surgery / Trauma and Orthopaedic Surgery</v>
      </c>
      <c r="O363" s="47" t="str">
        <f>'Master List'!P363</f>
        <v>Dr Alwyn Jones</v>
      </c>
      <c r="P363" s="47" t="str">
        <f>'Master List'!S363</f>
        <v>Bronglais General Hospital</v>
      </c>
      <c r="Q363" s="47" t="str">
        <f>VLOOKUP(P363, 'CWM &amp; Location'!B:D, 3, FALSE)</f>
        <v>Aberystwyth</v>
      </c>
      <c r="R363" s="47" t="str">
        <f>IF('Master List'!U363="", 'Master List'!T363, CONCATENATE('Master List'!T363, " / ", 'Master List'!U363))</f>
        <v>Emergency Medicine</v>
      </c>
      <c r="S363" s="47" t="str">
        <f>'Master List'!V363</f>
        <v>Dr Kelvin Philip Maniam</v>
      </c>
      <c r="T363" s="49" t="str">
        <f>IF('Master List'!Y363="", "", 'Master List'!Y363)</f>
        <v/>
      </c>
      <c r="U363" s="49" t="str">
        <f>IF(T363="", "", VLOOKUP(T363, 'CWM &amp; Location'!B:D, 3, FALSE))</f>
        <v/>
      </c>
      <c r="V363" s="49" t="str">
        <f>IF('Master List'!Z363="", "", 'Master List'!Z363)</f>
        <v/>
      </c>
      <c r="W363" s="49" t="str">
        <f>IF('Master List'!AA363="", "", 'Master List'!AA363)</f>
        <v/>
      </c>
    </row>
    <row r="364" spans="1:23" ht="29.25" customHeight="1" x14ac:dyDescent="0.25">
      <c r="A364" s="47" t="str">
        <f>'Master List'!A364</f>
        <v>FP</v>
      </c>
      <c r="B364" s="47" t="str">
        <f>'Master List'!B364</f>
        <v>F2/7A2N/121c</v>
      </c>
      <c r="C364" s="47" t="str">
        <f>'Master List'!C364</f>
        <v>WAL/F2/121c</v>
      </c>
      <c r="D364" s="48">
        <v>1</v>
      </c>
      <c r="E364" s="52" t="str">
        <f t="shared" si="5"/>
        <v>Emergency Medicine, Paediatrics, General Surgery / Trauma and Orthopaedic Surgery</v>
      </c>
      <c r="F364" s="49" t="str">
        <f>'Master List'!F364</f>
        <v>Hywel Dda University Health Board</v>
      </c>
      <c r="G364" s="49" t="str">
        <f>'Master List'!D364</f>
        <v>Dr Kelvin Philip Maniam</v>
      </c>
      <c r="H364" s="47" t="str">
        <f>'Master List'!G364</f>
        <v>Bronglais General Hospital</v>
      </c>
      <c r="I364" s="47" t="str">
        <f>VLOOKUP(H364, 'CWM &amp; Location'!B:D, 3, FALSE)</f>
        <v>Aberystwyth</v>
      </c>
      <c r="J364" s="47" t="str">
        <f>IF('Master List'!I364="", 'Master List'!H364, CONCATENATE('Master List'!H364, " / ", 'Master List'!I364))</f>
        <v>Emergency Medicine</v>
      </c>
      <c r="K364" s="47" t="str">
        <f>'Master List'!J364</f>
        <v>Dr Kelvin Philip Maniam</v>
      </c>
      <c r="L364" s="47" t="str">
        <f>'Master List'!M364</f>
        <v>Bronglais General Hospital</v>
      </c>
      <c r="M364" s="47" t="str">
        <f>VLOOKUP(L364, 'CWM &amp; Location'!B:D, 3, FALSE)</f>
        <v>Aberystwyth</v>
      </c>
      <c r="N364" s="47" t="str">
        <f>IF('Master List'!O364="", 'Master List'!N364, CONCATENATE('Master List'!N364, " / ", 'Master List'!O364))</f>
        <v>Paediatrics</v>
      </c>
      <c r="O364" s="47" t="str">
        <f>'Master List'!P364</f>
        <v>Dr Kausik Khan</v>
      </c>
      <c r="P364" s="47" t="str">
        <f>'Master List'!S364</f>
        <v>Bronglais General Hospital</v>
      </c>
      <c r="Q364" s="47" t="str">
        <f>VLOOKUP(P364, 'CWM &amp; Location'!B:D, 3, FALSE)</f>
        <v>Aberystwyth</v>
      </c>
      <c r="R364" s="47" t="str">
        <f>IF('Master List'!U364="", 'Master List'!T364, CONCATENATE('Master List'!T364, " / ", 'Master List'!U364))</f>
        <v>General Surgery / Trauma and Orthopaedic Surgery</v>
      </c>
      <c r="S364" s="47" t="str">
        <f>'Master List'!V364</f>
        <v>Dr Alwyn Jones</v>
      </c>
      <c r="T364" s="49" t="str">
        <f>IF('Master List'!Y364="", "", 'Master List'!Y364)</f>
        <v/>
      </c>
      <c r="U364" s="49" t="str">
        <f>IF(T364="", "", VLOOKUP(T364, 'CWM &amp; Location'!B:D, 3, FALSE))</f>
        <v/>
      </c>
      <c r="V364" s="49" t="str">
        <f>IF('Master List'!Z364="", "", 'Master List'!Z364)</f>
        <v/>
      </c>
      <c r="W364" s="49" t="str">
        <f>IF('Master List'!AA364="", "", 'Master List'!AA364)</f>
        <v/>
      </c>
    </row>
    <row r="365" spans="1:23" ht="29.25" customHeight="1" x14ac:dyDescent="0.25">
      <c r="A365" s="47" t="str">
        <f>'Master List'!A365</f>
        <v>SE</v>
      </c>
      <c r="B365" s="47" t="str">
        <f>'Master List'!B365</f>
        <v>F2/7A2W/122a</v>
      </c>
      <c r="C365" s="47" t="str">
        <f>'Master List'!C365</f>
        <v>WAL/F2/122a</v>
      </c>
      <c r="D365" s="48">
        <v>1</v>
      </c>
      <c r="E365" s="52" t="str">
        <f t="shared" si="5"/>
        <v>Acute Internal Medicine, General Psychiatry, Emergency Medicine, "Coastal Medicine" (SE)</v>
      </c>
      <c r="F365" s="49" t="str">
        <f>'Master List'!F365</f>
        <v>Hywel Dda University Health Board</v>
      </c>
      <c r="G365" s="49" t="str">
        <f>'Master List'!D365</f>
        <v>Dr Karen Brown</v>
      </c>
      <c r="H365" s="47" t="str">
        <f>'Master List'!G365</f>
        <v>Withybush General Hospital</v>
      </c>
      <c r="I365" s="47" t="str">
        <f>VLOOKUP(H365, 'CWM &amp; Location'!B:D, 3, FALSE)</f>
        <v>Haverfordwest</v>
      </c>
      <c r="J365" s="47" t="str">
        <f>IF('Master List'!I365="", 'Master List'!H365, CONCATENATE('Master List'!H365, " / ", 'Master List'!I365))</f>
        <v>Acute Internal Medicine</v>
      </c>
      <c r="K365" s="47" t="str">
        <f>'Master List'!J365</f>
        <v>Dr Karen Brown</v>
      </c>
      <c r="L365" s="47" t="str">
        <f>'Master List'!M365</f>
        <v>Withybush General Hospital</v>
      </c>
      <c r="M365" s="47" t="str">
        <f>VLOOKUP(L365, 'CWM &amp; Location'!B:D, 3, FALSE)</f>
        <v>Haverfordwest</v>
      </c>
      <c r="N365" s="47" t="str">
        <f>IF('Master List'!O365="", 'Master List'!N365, CONCATENATE('Master List'!N365, " / ", 'Master List'!O365))</f>
        <v>General Psychiatry</v>
      </c>
      <c r="O365" s="47" t="str">
        <f>'Master List'!P365</f>
        <v>Dr Richard Leonard</v>
      </c>
      <c r="P365" s="47" t="str">
        <f>'Master List'!S365</f>
        <v>Withybush General Hospital</v>
      </c>
      <c r="Q365" s="47" t="str">
        <f>VLOOKUP(P365, 'CWM &amp; Location'!B:D, 3, FALSE)</f>
        <v>Haverfordwest</v>
      </c>
      <c r="R365" s="47" t="str">
        <f>IF('Master List'!U365="", 'Master List'!T365, CONCATENATE('Master List'!T365, " / ", 'Master List'!U365))</f>
        <v>Emergency Medicine</v>
      </c>
      <c r="S365" s="47" t="str">
        <f>'Master List'!V365</f>
        <v>Dr Nicola Drake</v>
      </c>
      <c r="T365" s="49" t="str">
        <f>IF('Master List'!Y365="", "", 'Master List'!Y365)</f>
        <v>St Davids Lifeboat Station</v>
      </c>
      <c r="U365" s="49" t="str">
        <f>IF(T365="", "", VLOOKUP(T365, 'CWM &amp; Location'!B:D, 3, FALSE))</f>
        <v>St Davids</v>
      </c>
      <c r="V365" s="49" t="str">
        <f>IF('Master List'!Z365="", "", 'Master List'!Z365)</f>
        <v>"Coastal Medicine"</v>
      </c>
      <c r="W365" s="49" t="str">
        <f>IF('Master List'!AA365="", "", 'Master List'!AA365)</f>
        <v>Supervisor to be confirmed</v>
      </c>
    </row>
    <row r="366" spans="1:23" ht="29.25" customHeight="1" x14ac:dyDescent="0.25">
      <c r="A366" s="47" t="str">
        <f>'Master List'!A366</f>
        <v>SE</v>
      </c>
      <c r="B366" s="47" t="str">
        <f>'Master List'!B366</f>
        <v>F2/7A2W/122b</v>
      </c>
      <c r="C366" s="47" t="str">
        <f>'Master List'!C366</f>
        <v>WAL/F2/122b</v>
      </c>
      <c r="D366" s="48">
        <v>1</v>
      </c>
      <c r="E366" s="52" t="str">
        <f t="shared" si="5"/>
        <v>Emergency Medicine, Acute Internal Medicine, General Psychiatry, "Coastal Medicine" (SE)</v>
      </c>
      <c r="F366" s="49" t="str">
        <f>'Master List'!F366</f>
        <v>Hywel Dda University Health Board</v>
      </c>
      <c r="G366" s="49" t="str">
        <f>'Master List'!D366</f>
        <v>Dr Nicola Drake</v>
      </c>
      <c r="H366" s="47" t="str">
        <f>'Master List'!G366</f>
        <v>Withybush General Hospital</v>
      </c>
      <c r="I366" s="47" t="str">
        <f>VLOOKUP(H366, 'CWM &amp; Location'!B:D, 3, FALSE)</f>
        <v>Haverfordwest</v>
      </c>
      <c r="J366" s="47" t="str">
        <f>IF('Master List'!I366="", 'Master List'!H366, CONCATENATE('Master List'!H366, " / ", 'Master List'!I366))</f>
        <v>Emergency Medicine</v>
      </c>
      <c r="K366" s="47" t="str">
        <f>'Master List'!J366</f>
        <v>Dr Nicola Drake</v>
      </c>
      <c r="L366" s="47" t="str">
        <f>'Master List'!M366</f>
        <v>Withybush General Hospital</v>
      </c>
      <c r="M366" s="47" t="str">
        <f>VLOOKUP(L366, 'CWM &amp; Location'!B:D, 3, FALSE)</f>
        <v>Haverfordwest</v>
      </c>
      <c r="N366" s="47" t="str">
        <f>IF('Master List'!O366="", 'Master List'!N366, CONCATENATE('Master List'!N366, " / ", 'Master List'!O366))</f>
        <v>Acute Internal Medicine</v>
      </c>
      <c r="O366" s="47" t="str">
        <f>'Master List'!P366</f>
        <v>Dr Karen Brown</v>
      </c>
      <c r="P366" s="47" t="str">
        <f>'Master List'!S366</f>
        <v>Withybush General Hospital</v>
      </c>
      <c r="Q366" s="47" t="str">
        <f>VLOOKUP(P366, 'CWM &amp; Location'!B:D, 3, FALSE)</f>
        <v>Haverfordwest</v>
      </c>
      <c r="R366" s="47" t="str">
        <f>IF('Master List'!U366="", 'Master List'!T366, CONCATENATE('Master List'!T366, " / ", 'Master List'!U366))</f>
        <v>General Psychiatry</v>
      </c>
      <c r="S366" s="47" t="str">
        <f>'Master List'!V366</f>
        <v>Dr Richard Leonard</v>
      </c>
      <c r="T366" s="49" t="str">
        <f>IF('Master List'!Y366="", "", 'Master List'!Y366)</f>
        <v>St Davids Lifeboat Station</v>
      </c>
      <c r="U366" s="49" t="str">
        <f>IF(T366="", "", VLOOKUP(T366, 'CWM &amp; Location'!B:D, 3, FALSE))</f>
        <v>St Davids</v>
      </c>
      <c r="V366" s="49" t="str">
        <f>IF('Master List'!Z366="", "", 'Master List'!Z366)</f>
        <v>"Coastal Medicine"</v>
      </c>
      <c r="W366" s="49" t="str">
        <f>IF('Master List'!AA366="", "", 'Master List'!AA366)</f>
        <v>Supervisor to be confirmed</v>
      </c>
    </row>
    <row r="367" spans="1:23" ht="29.25" customHeight="1" x14ac:dyDescent="0.25">
      <c r="A367" s="47" t="str">
        <f>'Master List'!A367</f>
        <v>SE</v>
      </c>
      <c r="B367" s="47" t="str">
        <f>'Master List'!B367</f>
        <v>F2/7A2W/122c</v>
      </c>
      <c r="C367" s="47" t="str">
        <f>'Master List'!C367</f>
        <v>WAL/F2/122c</v>
      </c>
      <c r="D367" s="48">
        <v>1</v>
      </c>
      <c r="E367" s="52" t="str">
        <f t="shared" si="5"/>
        <v>General Psychiatry, Emergency Medicine, Acute Internal Medicine, "Coastal Medicine" (SE)</v>
      </c>
      <c r="F367" s="49" t="str">
        <f>'Master List'!F367</f>
        <v>Hywel Dda University Health Board</v>
      </c>
      <c r="G367" s="49" t="str">
        <f>'Master List'!D367</f>
        <v>Dr Richard Leonard</v>
      </c>
      <c r="H367" s="47" t="str">
        <f>'Master List'!G367</f>
        <v>Withybush General Hospital</v>
      </c>
      <c r="I367" s="47" t="str">
        <f>VLOOKUP(H367, 'CWM &amp; Location'!B:D, 3, FALSE)</f>
        <v>Haverfordwest</v>
      </c>
      <c r="J367" s="47" t="str">
        <f>IF('Master List'!I367="", 'Master List'!H367, CONCATENATE('Master List'!H367, " / ", 'Master List'!I367))</f>
        <v>General Psychiatry</v>
      </c>
      <c r="K367" s="47" t="str">
        <f>'Master List'!J367</f>
        <v>Dr Richard Leonard</v>
      </c>
      <c r="L367" s="47" t="str">
        <f>'Master List'!M367</f>
        <v>Withybush General Hospital</v>
      </c>
      <c r="M367" s="47" t="str">
        <f>VLOOKUP(L367, 'CWM &amp; Location'!B:D, 3, FALSE)</f>
        <v>Haverfordwest</v>
      </c>
      <c r="N367" s="47" t="str">
        <f>IF('Master List'!O367="", 'Master List'!N367, CONCATENATE('Master List'!N367, " / ", 'Master List'!O367))</f>
        <v>Emergency Medicine</v>
      </c>
      <c r="O367" s="47" t="str">
        <f>'Master List'!P367</f>
        <v>Dr Nicola Drake</v>
      </c>
      <c r="P367" s="47" t="str">
        <f>'Master List'!S367</f>
        <v>Withybush General Hospital</v>
      </c>
      <c r="Q367" s="47" t="str">
        <f>VLOOKUP(P367, 'CWM &amp; Location'!B:D, 3, FALSE)</f>
        <v>Haverfordwest</v>
      </c>
      <c r="R367" s="47" t="str">
        <f>IF('Master List'!U367="", 'Master List'!T367, CONCATENATE('Master List'!T367, " / ", 'Master List'!U367))</f>
        <v>Acute Internal Medicine</v>
      </c>
      <c r="S367" s="47" t="str">
        <f>'Master List'!V367</f>
        <v>Dr Karen Brown</v>
      </c>
      <c r="T367" s="49" t="str">
        <f>IF('Master List'!Y367="", "", 'Master List'!Y367)</f>
        <v>St Davids Lifeboat Station</v>
      </c>
      <c r="U367" s="49" t="str">
        <f>IF(T367="", "", VLOOKUP(T367, 'CWM &amp; Location'!B:D, 3, FALSE))</f>
        <v>St Davids</v>
      </c>
      <c r="V367" s="49" t="str">
        <f>IF('Master List'!Z367="", "", 'Master List'!Z367)</f>
        <v>"Coastal Medicine"</v>
      </c>
      <c r="W367" s="49" t="str">
        <f>IF('Master List'!AA367="", "", 'Master List'!AA367)</f>
        <v>Supervisor to be confirmed</v>
      </c>
    </row>
    <row r="368" spans="1:23" ht="29.25" customHeight="1" x14ac:dyDescent="0.25">
      <c r="A368" s="47" t="str">
        <f>'Master List'!A368</f>
        <v>FP</v>
      </c>
      <c r="B368" s="47" t="str">
        <f>'Master List'!B368</f>
        <v>F2/7A2E/123a</v>
      </c>
      <c r="C368" s="47" t="str">
        <f>'Master List'!C368</f>
        <v>WAL/F2/123a</v>
      </c>
      <c r="D368" s="48">
        <v>1</v>
      </c>
      <c r="E368" s="52" t="str">
        <f t="shared" si="5"/>
        <v>Clinical Radiology / Intensive Care Medicine, General Psychiatry, Urology</v>
      </c>
      <c r="F368" s="49" t="str">
        <f>'Master List'!F368</f>
        <v>Hywel Dda University Health Board</v>
      </c>
      <c r="G368" s="49" t="str">
        <f>'Master List'!D368</f>
        <v>Dr Hashim Samir</v>
      </c>
      <c r="H368" s="47" t="str">
        <f>'Master List'!G368</f>
        <v>Glangwili General Hospital</v>
      </c>
      <c r="I368" s="47" t="str">
        <f>VLOOKUP(H368, 'CWM &amp; Location'!B:D, 3, FALSE)</f>
        <v>Carmarthen</v>
      </c>
      <c r="J368" s="47" t="str">
        <f>IF('Master List'!I368="", 'Master List'!H368, CONCATENATE('Master List'!H368, " / ", 'Master List'!I368))</f>
        <v>Clinical Radiology / Intensive Care Medicine</v>
      </c>
      <c r="K368" s="47" t="str">
        <f>'Master List'!J368</f>
        <v>Dr Hashim Samir</v>
      </c>
      <c r="L368" s="47" t="str">
        <f>'Master List'!M368</f>
        <v>Hafan Derwen</v>
      </c>
      <c r="M368" s="47" t="str">
        <f>VLOOKUP(L368, 'CWM &amp; Location'!B:D, 3, FALSE)</f>
        <v>Carmarthen</v>
      </c>
      <c r="N368" s="47" t="str">
        <f>IF('Master List'!O368="", 'Master List'!N368, CONCATENATE('Master List'!N368, " / ", 'Master List'!O368))</f>
        <v>General Psychiatry</v>
      </c>
      <c r="O368" s="47" t="str">
        <f>'Master List'!P368</f>
        <v>Supervisor to be confirmed</v>
      </c>
      <c r="P368" s="47" t="str">
        <f>'Master List'!S368</f>
        <v>Glangwili General Hospital</v>
      </c>
      <c r="Q368" s="47" t="str">
        <f>VLOOKUP(P368, 'CWM &amp; Location'!B:D, 3, FALSE)</f>
        <v>Carmarthen</v>
      </c>
      <c r="R368" s="47" t="str">
        <f>IF('Master List'!U368="", 'Master List'!T368, CONCATENATE('Master List'!T368, " / ", 'Master List'!U368))</f>
        <v>Urology</v>
      </c>
      <c r="S368" s="47" t="str">
        <f>'Master List'!V368</f>
        <v>Mr Mahmoud Shafii</v>
      </c>
      <c r="T368" s="49" t="str">
        <f>IF('Master List'!Y368="", "", 'Master List'!Y368)</f>
        <v/>
      </c>
      <c r="U368" s="49" t="str">
        <f>IF(T368="", "", VLOOKUP(T368, 'CWM &amp; Location'!B:D, 3, FALSE))</f>
        <v/>
      </c>
      <c r="V368" s="49" t="str">
        <f>IF('Master List'!Z368="", "", 'Master List'!Z368)</f>
        <v/>
      </c>
      <c r="W368" s="49" t="str">
        <f>IF('Master List'!AA368="", "", 'Master List'!AA368)</f>
        <v/>
      </c>
    </row>
    <row r="369" spans="1:23" ht="29.25" customHeight="1" x14ac:dyDescent="0.25">
      <c r="A369" s="47" t="str">
        <f>'Master List'!A369</f>
        <v>FP</v>
      </c>
      <c r="B369" s="47" t="str">
        <f>'Master List'!B369</f>
        <v>F2/7A2E/123b</v>
      </c>
      <c r="C369" s="47" t="str">
        <f>'Master List'!C369</f>
        <v>WAL/F2/123b</v>
      </c>
      <c r="D369" s="48">
        <v>1</v>
      </c>
      <c r="E369" s="52" t="str">
        <f t="shared" si="5"/>
        <v>Urology, Clinical Radiology / Intensive Care Medicine, General Psychiatry</v>
      </c>
      <c r="F369" s="49" t="str">
        <f>'Master List'!F369</f>
        <v>Hywel Dda University Health Board</v>
      </c>
      <c r="G369" s="49" t="str">
        <f>'Master List'!D369</f>
        <v>Mr Mahmoud Shafii</v>
      </c>
      <c r="H369" s="47" t="str">
        <f>'Master List'!G369</f>
        <v>Glangwili General Hospital</v>
      </c>
      <c r="I369" s="47" t="str">
        <f>VLOOKUP(H369, 'CWM &amp; Location'!B:D, 3, FALSE)</f>
        <v>Carmarthen</v>
      </c>
      <c r="J369" s="47" t="str">
        <f>IF('Master List'!I369="", 'Master List'!H369, CONCATENATE('Master List'!H369, " / ", 'Master List'!I369))</f>
        <v>Urology</v>
      </c>
      <c r="K369" s="47" t="str">
        <f>'Master List'!J369</f>
        <v>Mr Mahmoud Shafii</v>
      </c>
      <c r="L369" s="47" t="str">
        <f>'Master List'!M369</f>
        <v>Glangwili General Hospital</v>
      </c>
      <c r="M369" s="47" t="str">
        <f>VLOOKUP(L369, 'CWM &amp; Location'!B:D, 3, FALSE)</f>
        <v>Carmarthen</v>
      </c>
      <c r="N369" s="47" t="str">
        <f>IF('Master List'!O369="", 'Master List'!N369, CONCATENATE('Master List'!N369, " / ", 'Master List'!O369))</f>
        <v>Clinical Radiology / Intensive Care Medicine</v>
      </c>
      <c r="O369" s="47" t="str">
        <f>'Master List'!P369</f>
        <v>Dr Hashim Samir</v>
      </c>
      <c r="P369" s="47" t="str">
        <f>'Master List'!S369</f>
        <v>Hafan Derwen</v>
      </c>
      <c r="Q369" s="47" t="str">
        <f>VLOOKUP(P369, 'CWM &amp; Location'!B:D, 3, FALSE)</f>
        <v>Carmarthen</v>
      </c>
      <c r="R369" s="47" t="str">
        <f>IF('Master List'!U369="", 'Master List'!T369, CONCATENATE('Master List'!T369, " / ", 'Master List'!U369))</f>
        <v>General Psychiatry</v>
      </c>
      <c r="S369" s="47" t="str">
        <f>'Master List'!V369</f>
        <v>Supervisor to be confirmed</v>
      </c>
      <c r="T369" s="49" t="str">
        <f>IF('Master List'!Y369="", "", 'Master List'!Y369)</f>
        <v/>
      </c>
      <c r="U369" s="49" t="str">
        <f>IF(T369="", "", VLOOKUP(T369, 'CWM &amp; Location'!B:D, 3, FALSE))</f>
        <v/>
      </c>
      <c r="V369" s="49" t="str">
        <f>IF('Master List'!Z369="", "", 'Master List'!Z369)</f>
        <v/>
      </c>
      <c r="W369" s="49" t="str">
        <f>IF('Master List'!AA369="", "", 'Master List'!AA369)</f>
        <v/>
      </c>
    </row>
    <row r="370" spans="1:23" ht="29.25" customHeight="1" x14ac:dyDescent="0.25">
      <c r="A370" s="47" t="str">
        <f>'Master List'!A370</f>
        <v>FP</v>
      </c>
      <c r="B370" s="47" t="str">
        <f>'Master List'!B370</f>
        <v>F2/7A2E/123c</v>
      </c>
      <c r="C370" s="47" t="str">
        <f>'Master List'!C370</f>
        <v>WAL/F2/123c</v>
      </c>
      <c r="D370" s="48">
        <v>1</v>
      </c>
      <c r="E370" s="52" t="str">
        <f t="shared" si="5"/>
        <v>General Psychiatry, Urology, Clinical Radiology / Intensive Care Medicine</v>
      </c>
      <c r="F370" s="49" t="str">
        <f>'Master List'!F370</f>
        <v>Hywel Dda University Health Board</v>
      </c>
      <c r="G370" s="49" t="str">
        <f>'Master List'!D370</f>
        <v>Supervisor to be confirmed</v>
      </c>
      <c r="H370" s="47" t="str">
        <f>'Master List'!G370</f>
        <v>Hafan Derwen</v>
      </c>
      <c r="I370" s="47" t="str">
        <f>VLOOKUP(H370, 'CWM &amp; Location'!B:D, 3, FALSE)</f>
        <v>Carmarthen</v>
      </c>
      <c r="J370" s="47" t="str">
        <f>IF('Master List'!I370="", 'Master List'!H370, CONCATENATE('Master List'!H370, " / ", 'Master List'!I370))</f>
        <v>General Psychiatry</v>
      </c>
      <c r="K370" s="47" t="str">
        <f>'Master List'!J370</f>
        <v>Supervisor to be confirmed</v>
      </c>
      <c r="L370" s="47" t="str">
        <f>'Master List'!M370</f>
        <v>Glangwili General Hospital</v>
      </c>
      <c r="M370" s="47" t="str">
        <f>VLOOKUP(L370, 'CWM &amp; Location'!B:D, 3, FALSE)</f>
        <v>Carmarthen</v>
      </c>
      <c r="N370" s="47" t="str">
        <f>IF('Master List'!O370="", 'Master List'!N370, CONCATENATE('Master List'!N370, " / ", 'Master List'!O370))</f>
        <v>Urology</v>
      </c>
      <c r="O370" s="47" t="str">
        <f>'Master List'!P370</f>
        <v>Mr Mahmoud Shafii</v>
      </c>
      <c r="P370" s="47" t="str">
        <f>'Master List'!S370</f>
        <v>Glangwili General Hospital</v>
      </c>
      <c r="Q370" s="47" t="str">
        <f>VLOOKUP(P370, 'CWM &amp; Location'!B:D, 3, FALSE)</f>
        <v>Carmarthen</v>
      </c>
      <c r="R370" s="47" t="str">
        <f>IF('Master List'!U370="", 'Master List'!T370, CONCATENATE('Master List'!T370, " / ", 'Master List'!U370))</f>
        <v>Clinical Radiology / Intensive Care Medicine</v>
      </c>
      <c r="S370" s="47" t="str">
        <f>'Master List'!V370</f>
        <v>Dr Hashim Samir</v>
      </c>
      <c r="T370" s="49" t="str">
        <f>IF('Master List'!Y370="", "", 'Master List'!Y370)</f>
        <v/>
      </c>
      <c r="U370" s="49" t="str">
        <f>IF(T370="", "", VLOOKUP(T370, 'CWM &amp; Location'!B:D, 3, FALSE))</f>
        <v/>
      </c>
      <c r="V370" s="49" t="str">
        <f>IF('Master List'!Z370="", "", 'Master List'!Z370)</f>
        <v/>
      </c>
      <c r="W370" s="49" t="str">
        <f>IF('Master List'!AA370="", "", 'Master List'!AA370)</f>
        <v/>
      </c>
    </row>
    <row r="371" spans="1:23" ht="29.25" customHeight="1" x14ac:dyDescent="0.25">
      <c r="A371" s="47" t="str">
        <f>'Master List'!A371</f>
        <v>FP</v>
      </c>
      <c r="B371" s="47" t="str">
        <f>'Master List'!B371</f>
        <v>F2/7A2E/124a</v>
      </c>
      <c r="C371" s="47" t="str">
        <f>'Master List'!C371</f>
        <v>WAL/F2/124a</v>
      </c>
      <c r="D371" s="48">
        <v>1</v>
      </c>
      <c r="E371" s="52" t="str">
        <f t="shared" si="5"/>
        <v>General Psychiatry, Geriatric Medicine, Emergency Medicine / Minor Injury Unit</v>
      </c>
      <c r="F371" s="49" t="str">
        <f>'Master List'!F371</f>
        <v>Hywel Dda University Health Board</v>
      </c>
      <c r="G371" s="49" t="str">
        <f>'Master List'!D371</f>
        <v>Dr Padmavathy Srinivasalu Gopinath</v>
      </c>
      <c r="H371" s="47" t="str">
        <f>'Master List'!G371</f>
        <v>Prince Philip Hospital</v>
      </c>
      <c r="I371" s="47" t="str">
        <f>VLOOKUP(H371, 'CWM &amp; Location'!B:D, 3, FALSE)</f>
        <v>Llanelli</v>
      </c>
      <c r="J371" s="47" t="str">
        <f>IF('Master List'!I371="", 'Master List'!H371, CONCATENATE('Master List'!H371, " / ", 'Master List'!I371))</f>
        <v>General Psychiatry</v>
      </c>
      <c r="K371" s="47" t="str">
        <f>'Master List'!J371</f>
        <v>Dr Padmavathy Srinivasalu Gopinath</v>
      </c>
      <c r="L371" s="47" t="str">
        <f>'Master List'!M371</f>
        <v>Prince Philip Hospital</v>
      </c>
      <c r="M371" s="47" t="str">
        <f>VLOOKUP(L371, 'CWM &amp; Location'!B:D, 3, FALSE)</f>
        <v>Llanelli</v>
      </c>
      <c r="N371" s="47" t="str">
        <f>IF('Master List'!O371="", 'Master List'!N371, CONCATENATE('Master List'!N371, " / ", 'Master List'!O371))</f>
        <v>Geriatric Medicine</v>
      </c>
      <c r="O371" s="47" t="str">
        <f>'Master List'!P371</f>
        <v>Dr M Sheehan</v>
      </c>
      <c r="P371" s="47" t="str">
        <f>'Master List'!S371</f>
        <v>Prince Philip Hospital</v>
      </c>
      <c r="Q371" s="47" t="str">
        <f>VLOOKUP(P371, 'CWM &amp; Location'!B:D, 3, FALSE)</f>
        <v>Llanelli</v>
      </c>
      <c r="R371" s="47" t="str">
        <f>IF('Master List'!U371="", 'Master List'!T371, CONCATENATE('Master List'!T371, " / ", 'Master List'!U371))</f>
        <v>Emergency Medicine / Minor Injury Unit</v>
      </c>
      <c r="S371" s="47" t="str">
        <f>'Master List'!V371</f>
        <v>Dr Sanchia Morris</v>
      </c>
      <c r="T371" s="49" t="str">
        <f>IF('Master List'!Y371="", "", 'Master List'!Y371)</f>
        <v/>
      </c>
      <c r="U371" s="49" t="str">
        <f>IF(T371="", "", VLOOKUP(T371, 'CWM &amp; Location'!B:D, 3, FALSE))</f>
        <v/>
      </c>
      <c r="V371" s="49" t="str">
        <f>IF('Master List'!Z371="", "", 'Master List'!Z371)</f>
        <v/>
      </c>
      <c r="W371" s="49" t="str">
        <f>IF('Master List'!AA371="", "", 'Master List'!AA371)</f>
        <v/>
      </c>
    </row>
    <row r="372" spans="1:23" ht="29.25" customHeight="1" x14ac:dyDescent="0.25">
      <c r="A372" s="47" t="str">
        <f>'Master List'!A372</f>
        <v>FP</v>
      </c>
      <c r="B372" s="47" t="str">
        <f>'Master List'!B372</f>
        <v>F2/7A2E/124b</v>
      </c>
      <c r="C372" s="47" t="str">
        <f>'Master List'!C372</f>
        <v>WAL/F2/124b</v>
      </c>
      <c r="D372" s="48">
        <v>1</v>
      </c>
      <c r="E372" s="52" t="str">
        <f t="shared" si="5"/>
        <v>Emergency Medicine / Minor Injury Unit, General Psychiatry, Geriatric Medicine</v>
      </c>
      <c r="F372" s="49" t="str">
        <f>'Master List'!F372</f>
        <v>Hywel Dda University Health Board</v>
      </c>
      <c r="G372" s="49" t="str">
        <f>'Master List'!D372</f>
        <v>Dr Sanchia Osborn</v>
      </c>
      <c r="H372" s="47" t="str">
        <f>'Master List'!G372</f>
        <v>Prince Philip Hospital</v>
      </c>
      <c r="I372" s="47" t="str">
        <f>VLOOKUP(H372, 'CWM &amp; Location'!B:D, 3, FALSE)</f>
        <v>Llanelli</v>
      </c>
      <c r="J372" s="47" t="str">
        <f>IF('Master List'!I372="", 'Master List'!H372, CONCATENATE('Master List'!H372, " / ", 'Master List'!I372))</f>
        <v>Emergency Medicine / Minor Injury Unit</v>
      </c>
      <c r="K372" s="47" t="str">
        <f>'Master List'!J372</f>
        <v>Dr Sanchia Osborn</v>
      </c>
      <c r="L372" s="47" t="str">
        <f>'Master List'!M372</f>
        <v>Prince Philip Hospital</v>
      </c>
      <c r="M372" s="47" t="str">
        <f>VLOOKUP(L372, 'CWM &amp; Location'!B:D, 3, FALSE)</f>
        <v>Llanelli</v>
      </c>
      <c r="N372" s="47" t="str">
        <f>IF('Master List'!O372="", 'Master List'!N372, CONCATENATE('Master List'!N372, " / ", 'Master List'!O372))</f>
        <v>General Psychiatry</v>
      </c>
      <c r="O372" s="47" t="str">
        <f>'Master List'!P372</f>
        <v>Dr Padmavathy Srinivasalu Gopinath</v>
      </c>
      <c r="P372" s="47" t="str">
        <f>'Master List'!S372</f>
        <v>Prince Philip Hospital</v>
      </c>
      <c r="Q372" s="47" t="str">
        <f>VLOOKUP(P372, 'CWM &amp; Location'!B:D, 3, FALSE)</f>
        <v>Llanelli</v>
      </c>
      <c r="R372" s="47" t="str">
        <f>IF('Master List'!U372="", 'Master List'!T372, CONCATENATE('Master List'!T372, " / ", 'Master List'!U372))</f>
        <v>Geriatric Medicine</v>
      </c>
      <c r="S372" s="47" t="str">
        <f>'Master List'!V372</f>
        <v>Dr M Sheehan</v>
      </c>
      <c r="T372" s="49" t="str">
        <f>IF('Master List'!Y372="", "", 'Master List'!Y372)</f>
        <v/>
      </c>
      <c r="U372" s="49" t="str">
        <f>IF(T372="", "", VLOOKUP(T372, 'CWM &amp; Location'!B:D, 3, FALSE))</f>
        <v/>
      </c>
      <c r="V372" s="49" t="str">
        <f>IF('Master List'!Z372="", "", 'Master List'!Z372)</f>
        <v/>
      </c>
      <c r="W372" s="49" t="str">
        <f>IF('Master List'!AA372="", "", 'Master List'!AA372)</f>
        <v/>
      </c>
    </row>
    <row r="373" spans="1:23" ht="29.25" customHeight="1" x14ac:dyDescent="0.25">
      <c r="A373" s="47" t="str">
        <f>'Master List'!A373</f>
        <v>FP</v>
      </c>
      <c r="B373" s="47" t="str">
        <f>'Master List'!B373</f>
        <v>F2/7A2E/124c</v>
      </c>
      <c r="C373" s="47" t="str">
        <f>'Master List'!C373</f>
        <v>WAL/F2/124c</v>
      </c>
      <c r="D373" s="48">
        <v>1</v>
      </c>
      <c r="E373" s="52" t="str">
        <f t="shared" si="5"/>
        <v>Geriatric Medicine, Emergency Medicine / Minor Injury Unit, General Psychiatry</v>
      </c>
      <c r="F373" s="49" t="str">
        <f>'Master List'!F373</f>
        <v>Hywel Dda University Health Board</v>
      </c>
      <c r="G373" s="49" t="str">
        <f>'Master List'!D373</f>
        <v>Dr M Sheehan</v>
      </c>
      <c r="H373" s="47" t="str">
        <f>'Master List'!G373</f>
        <v>Prince Philip Hospital</v>
      </c>
      <c r="I373" s="47" t="str">
        <f>VLOOKUP(H373, 'CWM &amp; Location'!B:D, 3, FALSE)</f>
        <v>Llanelli</v>
      </c>
      <c r="J373" s="47" t="str">
        <f>IF('Master List'!I373="", 'Master List'!H373, CONCATENATE('Master List'!H373, " / ", 'Master List'!I373))</f>
        <v>Geriatric Medicine</v>
      </c>
      <c r="K373" s="47" t="str">
        <f>'Master List'!J373</f>
        <v>Dr M Sheehan</v>
      </c>
      <c r="L373" s="47" t="str">
        <f>'Master List'!M373</f>
        <v>Prince Philip Hospital</v>
      </c>
      <c r="M373" s="47" t="str">
        <f>VLOOKUP(L373, 'CWM &amp; Location'!B:D, 3, FALSE)</f>
        <v>Llanelli</v>
      </c>
      <c r="N373" s="47" t="str">
        <f>IF('Master List'!O373="", 'Master List'!N373, CONCATENATE('Master List'!N373, " / ", 'Master List'!O373))</f>
        <v>Emergency Medicine / Minor Injury Unit</v>
      </c>
      <c r="O373" s="47" t="str">
        <f>'Master List'!P373</f>
        <v>Dr Sanchia Osborn</v>
      </c>
      <c r="P373" s="47" t="str">
        <f>'Master List'!S373</f>
        <v>Prince Philip Hospital</v>
      </c>
      <c r="Q373" s="47" t="str">
        <f>VLOOKUP(P373, 'CWM &amp; Location'!B:D, 3, FALSE)</f>
        <v>Llanelli</v>
      </c>
      <c r="R373" s="47" t="str">
        <f>IF('Master List'!U373="", 'Master List'!T373, CONCATENATE('Master List'!T373, " / ", 'Master List'!U373))</f>
        <v>General Psychiatry</v>
      </c>
      <c r="S373" s="47" t="str">
        <f>'Master List'!V373</f>
        <v>Dr Padmavathy Srinivasalu Gopinath</v>
      </c>
      <c r="T373" s="49" t="str">
        <f>IF('Master List'!Y373="", "", 'Master List'!Y373)</f>
        <v/>
      </c>
      <c r="U373" s="49" t="str">
        <f>IF(T373="", "", VLOOKUP(T373, 'CWM &amp; Location'!B:D, 3, FALSE))</f>
        <v/>
      </c>
      <c r="V373" s="49" t="str">
        <f>IF('Master List'!Z373="", "", 'Master List'!Z373)</f>
        <v/>
      </c>
      <c r="W373" s="49" t="str">
        <f>IF('Master List'!AA373="", "", 'Master List'!AA373)</f>
        <v/>
      </c>
    </row>
    <row r="374" spans="1:23" ht="29.25" customHeight="1" x14ac:dyDescent="0.25">
      <c r="A374" s="47" t="str">
        <f>'Master List'!A374</f>
        <v>FP-Cross</v>
      </c>
      <c r="B374" s="47" t="str">
        <f>'Master List'!B374</f>
        <v>F2/7A6-RQF/125a</v>
      </c>
      <c r="C374" s="47" t="str">
        <f>'Master List'!C374</f>
        <v>WAL/F2/125a</v>
      </c>
      <c r="D374" s="48">
        <v>1</v>
      </c>
      <c r="E374" s="52" t="str">
        <f t="shared" si="5"/>
        <v>General (Internal) Medicine / Geriatric Medicine, Clinical Oncology, Emergency Medicine</v>
      </c>
      <c r="F374" s="49" t="str">
        <f>'Master List'!F374</f>
        <v>Aneurin Bevan University Health Board</v>
      </c>
      <c r="G374" s="49" t="str">
        <f>'Master List'!D374</f>
        <v>Dr Shridar Aithal</v>
      </c>
      <c r="H374" s="47" t="str">
        <f>'Master List'!G374</f>
        <v>Ysbyty Ystrad Fawr</v>
      </c>
      <c r="I374" s="47" t="str">
        <f>VLOOKUP(H374, 'CWM &amp; Location'!B:D, 3, FALSE)</f>
        <v>Ystrad Mynach</v>
      </c>
      <c r="J374" s="47" t="str">
        <f>IF('Master List'!I374="", 'Master List'!H374, CONCATENATE('Master List'!H374, " / ", 'Master List'!I374))</f>
        <v>General (Internal) Medicine / Geriatric Medicine</v>
      </c>
      <c r="K374" s="47" t="str">
        <f>'Master List'!J374</f>
        <v>Dr Shridar Aithal</v>
      </c>
      <c r="L374" s="47" t="str">
        <f>'Master List'!M374</f>
        <v>Velindre Cancer Centre</v>
      </c>
      <c r="M374" s="47" t="str">
        <f>VLOOKUP(L374, 'CWM &amp; Location'!B:D, 3, FALSE)</f>
        <v>Cardiff</v>
      </c>
      <c r="N374" s="47" t="str">
        <f>IF('Master List'!O374="", 'Master List'!N374, CONCATENATE('Master List'!N374, " / ", 'Master List'!O374))</f>
        <v>Clinical Oncology</v>
      </c>
      <c r="O374" s="47" t="str">
        <f>'Master List'!P374</f>
        <v>Dr Loretta Sweeney</v>
      </c>
      <c r="P374" s="47" t="str">
        <f>'Master List'!S374</f>
        <v xml:space="preserve">The Grange University Hospital </v>
      </c>
      <c r="Q374" s="47" t="str">
        <f>VLOOKUP(P374, 'CWM &amp; Location'!B:D, 3, FALSE)</f>
        <v>Cwmbran</v>
      </c>
      <c r="R374" s="47" t="str">
        <f>IF('Master List'!U374="", 'Master List'!T374, CONCATENATE('Master List'!T374, " / ", 'Master List'!U374))</f>
        <v>Emergency Medicine</v>
      </c>
      <c r="S374" s="47" t="str">
        <f>'Master List'!V374</f>
        <v>Dr Laura Owen</v>
      </c>
      <c r="T374" s="49" t="str">
        <f>IF('Master List'!Y374="", "", 'Master List'!Y374)</f>
        <v/>
      </c>
      <c r="U374" s="49" t="str">
        <f>IF(T374="", "", VLOOKUP(T374, 'CWM &amp; Location'!B:D, 3, FALSE))</f>
        <v/>
      </c>
      <c r="V374" s="49" t="str">
        <f>IF('Master List'!Z374="", "", 'Master List'!Z374)</f>
        <v/>
      </c>
      <c r="W374" s="49" t="str">
        <f>IF('Master List'!AA374="", "", 'Master List'!AA374)</f>
        <v/>
      </c>
    </row>
    <row r="375" spans="1:23" ht="29.25" customHeight="1" x14ac:dyDescent="0.25">
      <c r="A375" s="47" t="str">
        <f>'Master List'!A375</f>
        <v>FP-Cross</v>
      </c>
      <c r="B375" s="47" t="str">
        <f>'Master List'!B375</f>
        <v>F2/7A6-RQF/125b</v>
      </c>
      <c r="C375" s="47" t="str">
        <f>'Master List'!C375</f>
        <v>WAL/F2/125b</v>
      </c>
      <c r="D375" s="48">
        <v>1</v>
      </c>
      <c r="E375" s="52" t="str">
        <f t="shared" si="5"/>
        <v>Emergency Medicine, General (Internal) Medicine / Geriatric Medicine, Clinical Oncology</v>
      </c>
      <c r="F375" s="49" t="str">
        <f>'Master List'!F375</f>
        <v>Aneurin Bevan University Health Board</v>
      </c>
      <c r="G375" s="49" t="str">
        <f>'Master List'!D375</f>
        <v>Dr Laura Owen</v>
      </c>
      <c r="H375" s="47" t="str">
        <f>'Master List'!G375</f>
        <v xml:space="preserve">The Grange University Hospital </v>
      </c>
      <c r="I375" s="47" t="str">
        <f>VLOOKUP(H375, 'CWM &amp; Location'!B:D, 3, FALSE)</f>
        <v>Cwmbran</v>
      </c>
      <c r="J375" s="47" t="str">
        <f>IF('Master List'!I375="", 'Master List'!H375, CONCATENATE('Master List'!H375, " / ", 'Master List'!I375))</f>
        <v>Emergency Medicine</v>
      </c>
      <c r="K375" s="47" t="str">
        <f>'Master List'!J375</f>
        <v>Dr Laura Owen</v>
      </c>
      <c r="L375" s="47" t="str">
        <f>'Master List'!M375</f>
        <v>Ysbyty Ystrad Fawr</v>
      </c>
      <c r="M375" s="47" t="str">
        <f>VLOOKUP(L375, 'CWM &amp; Location'!B:D, 3, FALSE)</f>
        <v>Ystrad Mynach</v>
      </c>
      <c r="N375" s="47" t="str">
        <f>IF('Master List'!O375="", 'Master List'!N375, CONCATENATE('Master List'!N375, " / ", 'Master List'!O375))</f>
        <v>General (Internal) Medicine / Geriatric Medicine</v>
      </c>
      <c r="O375" s="47" t="str">
        <f>'Master List'!P375</f>
        <v>Dr Shridar Aithal</v>
      </c>
      <c r="P375" s="47" t="str">
        <f>'Master List'!S375</f>
        <v>Velindre Cancer Centre</v>
      </c>
      <c r="Q375" s="47" t="str">
        <f>VLOOKUP(P375, 'CWM &amp; Location'!B:D, 3, FALSE)</f>
        <v>Cardiff</v>
      </c>
      <c r="R375" s="47" t="str">
        <f>IF('Master List'!U375="", 'Master List'!T375, CONCATENATE('Master List'!T375, " / ", 'Master List'!U375))</f>
        <v>Clinical Oncology</v>
      </c>
      <c r="S375" s="47" t="str">
        <f>'Master List'!V375</f>
        <v>Dr Loretta Sweeney</v>
      </c>
      <c r="T375" s="49" t="str">
        <f>IF('Master List'!Y375="", "", 'Master List'!Y375)</f>
        <v/>
      </c>
      <c r="U375" s="49" t="str">
        <f>IF(T375="", "", VLOOKUP(T375, 'CWM &amp; Location'!B:D, 3, FALSE))</f>
        <v/>
      </c>
      <c r="V375" s="49" t="str">
        <f>IF('Master List'!Z375="", "", 'Master List'!Z375)</f>
        <v/>
      </c>
      <c r="W375" s="49" t="str">
        <f>IF('Master List'!AA375="", "", 'Master List'!AA375)</f>
        <v/>
      </c>
    </row>
    <row r="376" spans="1:23" ht="29.25" customHeight="1" x14ac:dyDescent="0.25">
      <c r="A376" s="47" t="str">
        <f>'Master List'!A376</f>
        <v>FP-Cross</v>
      </c>
      <c r="B376" s="47" t="str">
        <f>'Master List'!B376</f>
        <v>F2/7A6-RQF/125c</v>
      </c>
      <c r="C376" s="47" t="str">
        <f>'Master List'!C376</f>
        <v>WAL/F2/125c</v>
      </c>
      <c r="D376" s="48">
        <v>1</v>
      </c>
      <c r="E376" s="52" t="str">
        <f t="shared" si="5"/>
        <v>Clinical Oncology, Emergency Medicine, General (Internal) Medicine / Geriatric Medicine</v>
      </c>
      <c r="F376" s="49" t="str">
        <f>'Master List'!F376</f>
        <v>Aneurin Bevan University Health Board</v>
      </c>
      <c r="G376" s="49" t="str">
        <f>'Master List'!D376</f>
        <v>Dr Loretta Sweeney</v>
      </c>
      <c r="H376" s="47" t="str">
        <f>'Master List'!G376</f>
        <v>Velindre Cancer Centre</v>
      </c>
      <c r="I376" s="47" t="str">
        <f>VLOOKUP(H376, 'CWM &amp; Location'!B:D, 3, FALSE)</f>
        <v>Cardiff</v>
      </c>
      <c r="J376" s="47" t="str">
        <f>IF('Master List'!I376="", 'Master List'!H376, CONCATENATE('Master List'!H376, " / ", 'Master List'!I376))</f>
        <v>Clinical Oncology</v>
      </c>
      <c r="K376" s="47" t="str">
        <f>'Master List'!J376</f>
        <v>Dr Loretta Sweeney</v>
      </c>
      <c r="L376" s="47" t="str">
        <f>'Master List'!M376</f>
        <v xml:space="preserve">The Grange University Hospital </v>
      </c>
      <c r="M376" s="47" t="str">
        <f>VLOOKUP(L376, 'CWM &amp; Location'!B:D, 3, FALSE)</f>
        <v>Cwmbran</v>
      </c>
      <c r="N376" s="47" t="str">
        <f>IF('Master List'!O376="", 'Master List'!N376, CONCATENATE('Master List'!N376, " / ", 'Master List'!O376))</f>
        <v>Emergency Medicine</v>
      </c>
      <c r="O376" s="47" t="str">
        <f>'Master List'!P376</f>
        <v>Dr Laura Owen</v>
      </c>
      <c r="P376" s="47" t="str">
        <f>'Master List'!S376</f>
        <v>Ysbyty Ystrad Fawr</v>
      </c>
      <c r="Q376" s="47" t="str">
        <f>VLOOKUP(P376, 'CWM &amp; Location'!B:D, 3, FALSE)</f>
        <v>Ystrad Mynach</v>
      </c>
      <c r="R376" s="47" t="str">
        <f>IF('Master List'!U376="", 'Master List'!T376, CONCATENATE('Master List'!T376, " / ", 'Master List'!U376))</f>
        <v>General (Internal) Medicine / Geriatric Medicine</v>
      </c>
      <c r="S376" s="47" t="str">
        <f>'Master List'!V376</f>
        <v>Dr Shridar Aithal</v>
      </c>
      <c r="T376" s="49" t="str">
        <f>IF('Master List'!Y376="", "", 'Master List'!Y376)</f>
        <v/>
      </c>
      <c r="U376" s="49" t="str">
        <f>IF(T376="", "", VLOOKUP(T376, 'CWM &amp; Location'!B:D, 3, FALSE))</f>
        <v/>
      </c>
      <c r="V376" s="49" t="str">
        <f>IF('Master List'!Z376="", "", 'Master List'!Z376)</f>
        <v/>
      </c>
      <c r="W376" s="49" t="str">
        <f>IF('Master List'!AA376="", "", 'Master List'!AA376)</f>
        <v/>
      </c>
    </row>
    <row r="377" spans="1:23" ht="29.25" customHeight="1" x14ac:dyDescent="0.25">
      <c r="A377" s="47" t="str">
        <f>'Master List'!A377</f>
        <v>FP-Cross</v>
      </c>
      <c r="B377" s="47" t="str">
        <f>'Master List'!B377</f>
        <v>F2/7A4-RQF/126a</v>
      </c>
      <c r="C377" s="47" t="str">
        <f>'Master List'!C377</f>
        <v>WAL/F2/126a</v>
      </c>
      <c r="D377" s="48">
        <v>1</v>
      </c>
      <c r="E377" s="52" t="str">
        <f t="shared" si="5"/>
        <v>General Surgery, General (Internal) Medicine / Infectious Diseases, Palliative Medicine</v>
      </c>
      <c r="F377" s="49" t="str">
        <f>'Master List'!F377</f>
        <v>Cardiff &amp; Vale University Health Board</v>
      </c>
      <c r="G377" s="49" t="str">
        <f>'Master List'!D377</f>
        <v>Mr Michael Stechman</v>
      </c>
      <c r="H377" s="47" t="str">
        <f>'Master List'!G377</f>
        <v>University Hospital of Wales</v>
      </c>
      <c r="I377" s="47" t="str">
        <f>VLOOKUP(H377, 'CWM &amp; Location'!B:D, 3, FALSE)</f>
        <v>Cardiff</v>
      </c>
      <c r="J377" s="47" t="str">
        <f>IF('Master List'!I377="", 'Master List'!H377, CONCATENATE('Master List'!H377, " / ", 'Master List'!I377))</f>
        <v>General Surgery</v>
      </c>
      <c r="K377" s="47" t="str">
        <f>'Master List'!J377</f>
        <v>Mr Michael Stechman</v>
      </c>
      <c r="L377" s="47" t="str">
        <f>'Master List'!M377</f>
        <v>University Hospital of Wales</v>
      </c>
      <c r="M377" s="47" t="str">
        <f>VLOOKUP(L377, 'CWM &amp; Location'!B:D, 3, FALSE)</f>
        <v>Cardiff</v>
      </c>
      <c r="N377" s="47" t="str">
        <f>IF('Master List'!O377="", 'Master List'!N377, CONCATENATE('Master List'!N377, " / ", 'Master List'!O377))</f>
        <v>General (Internal) Medicine / Infectious Diseases</v>
      </c>
      <c r="O377" s="47" t="str">
        <f>'Master List'!P377</f>
        <v>Dr Owen Seddon</v>
      </c>
      <c r="P377" s="47" t="str">
        <f>'Master List'!S377</f>
        <v>Marie Curie Hospice</v>
      </c>
      <c r="Q377" s="47" t="str">
        <f>VLOOKUP(P377, 'CWM &amp; Location'!B:D, 3, FALSE)</f>
        <v>Penarth</v>
      </c>
      <c r="R377" s="47" t="str">
        <f>IF('Master List'!U377="", 'Master List'!T377, CONCATENATE('Master List'!T377, " / ", 'Master List'!U377))</f>
        <v>Palliative Medicine</v>
      </c>
      <c r="S377" s="47" t="str">
        <f>'Master List'!V377</f>
        <v>Dr Hannah Osborn</v>
      </c>
      <c r="T377" s="49" t="str">
        <f>IF('Master List'!Y377="", "", 'Master List'!Y377)</f>
        <v/>
      </c>
      <c r="U377" s="49" t="str">
        <f>IF(T377="", "", VLOOKUP(T377, 'CWM &amp; Location'!B:D, 3, FALSE))</f>
        <v/>
      </c>
      <c r="V377" s="49" t="str">
        <f>IF('Master List'!Z377="", "", 'Master List'!Z377)</f>
        <v/>
      </c>
      <c r="W377" s="49" t="str">
        <f>IF('Master List'!AA377="", "", 'Master List'!AA377)</f>
        <v/>
      </c>
    </row>
    <row r="378" spans="1:23" ht="29.25" customHeight="1" x14ac:dyDescent="0.25">
      <c r="A378" s="47" t="str">
        <f>'Master List'!A378</f>
        <v>FP-Cross</v>
      </c>
      <c r="B378" s="47" t="str">
        <f>'Master List'!B378</f>
        <v>F2/7A4-RQF/126b</v>
      </c>
      <c r="C378" s="47" t="str">
        <f>'Master List'!C378</f>
        <v>WAL/F2/126b</v>
      </c>
      <c r="D378" s="48">
        <v>1</v>
      </c>
      <c r="E378" s="52" t="str">
        <f t="shared" si="5"/>
        <v>General (Internal) Medicine / Infectious Diseases, Palliative Medicine, General Surgery</v>
      </c>
      <c r="F378" s="49" t="str">
        <f>'Master List'!F378</f>
        <v>Cardiff &amp; Vale University Health Board</v>
      </c>
      <c r="G378" s="49" t="str">
        <f>'Master List'!D378</f>
        <v>Dr Owen Seddon</v>
      </c>
      <c r="H378" s="47" t="str">
        <f>'Master List'!G378</f>
        <v>University Hospital of Wales</v>
      </c>
      <c r="I378" s="47" t="str">
        <f>VLOOKUP(H378, 'CWM &amp; Location'!B:D, 3, FALSE)</f>
        <v>Cardiff</v>
      </c>
      <c r="J378" s="47" t="str">
        <f>IF('Master List'!I378="", 'Master List'!H378, CONCATENATE('Master List'!H378, " / ", 'Master List'!I378))</f>
        <v>General (Internal) Medicine / Infectious Diseases</v>
      </c>
      <c r="K378" s="47" t="str">
        <f>'Master List'!J378</f>
        <v>Dr Owen Seddon</v>
      </c>
      <c r="L378" s="47" t="str">
        <f>'Master List'!M378</f>
        <v>Marie Curie Hospice</v>
      </c>
      <c r="M378" s="47" t="str">
        <f>VLOOKUP(L378, 'CWM &amp; Location'!B:D, 3, FALSE)</f>
        <v>Penarth</v>
      </c>
      <c r="N378" s="47" t="str">
        <f>IF('Master List'!O378="", 'Master List'!N378, CONCATENATE('Master List'!N378, " / ", 'Master List'!O378))</f>
        <v>Palliative Medicine</v>
      </c>
      <c r="O378" s="47" t="str">
        <f>'Master List'!P378</f>
        <v>Dr Hannah Osborn</v>
      </c>
      <c r="P378" s="47" t="str">
        <f>'Master List'!S378</f>
        <v>University Hospital of Wales</v>
      </c>
      <c r="Q378" s="47" t="str">
        <f>VLOOKUP(P378, 'CWM &amp; Location'!B:D, 3, FALSE)</f>
        <v>Cardiff</v>
      </c>
      <c r="R378" s="47" t="str">
        <f>IF('Master List'!U378="", 'Master List'!T378, CONCATENATE('Master List'!T378, " / ", 'Master List'!U378))</f>
        <v>General Surgery</v>
      </c>
      <c r="S378" s="47" t="str">
        <f>'Master List'!V378</f>
        <v>Mr Michael Stechman</v>
      </c>
      <c r="T378" s="49" t="str">
        <f>IF('Master List'!Y378="", "", 'Master List'!Y378)</f>
        <v/>
      </c>
      <c r="U378" s="49" t="str">
        <f>IF(T378="", "", VLOOKUP(T378, 'CWM &amp; Location'!B:D, 3, FALSE))</f>
        <v/>
      </c>
      <c r="V378" s="49" t="str">
        <f>IF('Master List'!Z378="", "", 'Master List'!Z378)</f>
        <v/>
      </c>
      <c r="W378" s="49" t="str">
        <f>IF('Master List'!AA378="", "", 'Master List'!AA378)</f>
        <v/>
      </c>
    </row>
    <row r="379" spans="1:23" ht="29.25" customHeight="1" x14ac:dyDescent="0.25">
      <c r="A379" s="47" t="str">
        <f>'Master List'!A379</f>
        <v>FP-Cross</v>
      </c>
      <c r="B379" s="47" t="str">
        <f>'Master List'!B379</f>
        <v>F2/7A4-RQF/126c</v>
      </c>
      <c r="C379" s="47" t="str">
        <f>'Master List'!C379</f>
        <v>WAL/F2/126c</v>
      </c>
      <c r="D379" s="48">
        <v>1</v>
      </c>
      <c r="E379" s="52" t="str">
        <f t="shared" si="5"/>
        <v>Palliative Medicine, General Surgery, General (Internal) Medicine / Infectious Diseases</v>
      </c>
      <c r="F379" s="49" t="str">
        <f>'Master List'!F379</f>
        <v>Cardiff &amp; Vale University Health Board</v>
      </c>
      <c r="G379" s="49" t="str">
        <f>'Master List'!D379</f>
        <v>Dr Hannah Osborn</v>
      </c>
      <c r="H379" s="47" t="str">
        <f>'Master List'!G379</f>
        <v>Marie Curie Hospice</v>
      </c>
      <c r="I379" s="47" t="str">
        <f>VLOOKUP(H379, 'CWM &amp; Location'!B:D, 3, FALSE)</f>
        <v>Penarth</v>
      </c>
      <c r="J379" s="47" t="str">
        <f>IF('Master List'!I379="", 'Master List'!H379, CONCATENATE('Master List'!H379, " / ", 'Master List'!I379))</f>
        <v>Palliative Medicine</v>
      </c>
      <c r="K379" s="47" t="str">
        <f>'Master List'!J379</f>
        <v>Dr Hannah Osborn</v>
      </c>
      <c r="L379" s="47" t="str">
        <f>'Master List'!M379</f>
        <v>University Hospital of Wales</v>
      </c>
      <c r="M379" s="47" t="str">
        <f>VLOOKUP(L379, 'CWM &amp; Location'!B:D, 3, FALSE)</f>
        <v>Cardiff</v>
      </c>
      <c r="N379" s="47" t="str">
        <f>IF('Master List'!O379="", 'Master List'!N379, CONCATENATE('Master List'!N379, " / ", 'Master List'!O379))</f>
        <v>General Surgery</v>
      </c>
      <c r="O379" s="47" t="str">
        <f>'Master List'!P379</f>
        <v>Mr Michael Stechman</v>
      </c>
      <c r="P379" s="47" t="str">
        <f>'Master List'!S379</f>
        <v>University Hospital of Wales</v>
      </c>
      <c r="Q379" s="47" t="str">
        <f>VLOOKUP(P379, 'CWM &amp; Location'!B:D, 3, FALSE)</f>
        <v>Cardiff</v>
      </c>
      <c r="R379" s="47" t="str">
        <f>IF('Master List'!U379="", 'Master List'!T379, CONCATENATE('Master List'!T379, " / ", 'Master List'!U379))</f>
        <v>General (Internal) Medicine / Infectious Diseases</v>
      </c>
      <c r="S379" s="47" t="str">
        <f>'Master List'!V379</f>
        <v>Dr Owen Seddon</v>
      </c>
      <c r="T379" s="49" t="str">
        <f>IF('Master List'!Y379="", "", 'Master List'!Y379)</f>
        <v/>
      </c>
      <c r="U379" s="49" t="str">
        <f>IF(T379="", "", VLOOKUP(T379, 'CWM &amp; Location'!B:D, 3, FALSE))</f>
        <v/>
      </c>
      <c r="V379" s="49" t="str">
        <f>IF('Master List'!Z379="", "", 'Master List'!Z379)</f>
        <v/>
      </c>
      <c r="W379" s="49" t="str">
        <f>IF('Master List'!AA379="", "", 'Master List'!AA379)</f>
        <v/>
      </c>
    </row>
    <row r="380" spans="1:23" ht="29.25" customHeight="1" x14ac:dyDescent="0.25">
      <c r="A380" s="47" t="str">
        <f>'Master List'!A380</f>
        <v>FP-Cross</v>
      </c>
      <c r="B380" s="47" t="str">
        <f>'Master List'!B380</f>
        <v>F2/7A5N-RQF/127a</v>
      </c>
      <c r="C380" s="47" t="str">
        <f>'Master List'!C380</f>
        <v>WAL/F2/127a</v>
      </c>
      <c r="D380" s="48">
        <v>1</v>
      </c>
      <c r="E380" s="52" t="str">
        <f t="shared" si="5"/>
        <v>Paediatrics / Community Paediatrics, Emergency Medicine, Clinical Oncology</v>
      </c>
      <c r="F380" s="49" t="str">
        <f>'Master List'!F380</f>
        <v>Cwm Taf Morgannwg Local University Health Board</v>
      </c>
      <c r="G380" s="49" t="str">
        <f>'Master List'!D380</f>
        <v>Dr Omotakin Omolokun</v>
      </c>
      <c r="H380" s="47" t="str">
        <f>'Master List'!G380</f>
        <v>Prince Charles Hospital</v>
      </c>
      <c r="I380" s="47" t="str">
        <f>VLOOKUP(H380, 'CWM &amp; Location'!B:D, 3, FALSE)</f>
        <v>Merthyr Tydfil</v>
      </c>
      <c r="J380" s="47" t="str">
        <f>IF('Master List'!I380="", 'Master List'!H380, CONCATENATE('Master List'!H380, " / ", 'Master List'!I380))</f>
        <v>Paediatrics / Community Paediatrics</v>
      </c>
      <c r="K380" s="47" t="str">
        <f>'Master List'!J380</f>
        <v>Dr Omotakin Omolokun</v>
      </c>
      <c r="L380" s="47" t="str">
        <f>'Master List'!M380</f>
        <v>Prince Charles Hospital</v>
      </c>
      <c r="M380" s="47" t="str">
        <f>VLOOKUP(L380, 'CWM &amp; Location'!B:D, 3, FALSE)</f>
        <v>Merthyr Tydfil</v>
      </c>
      <c r="N380" s="47" t="str">
        <f>IF('Master List'!O380="", 'Master List'!N380, CONCATENATE('Master List'!N380, " / ", 'Master List'!O380))</f>
        <v>Emergency Medicine</v>
      </c>
      <c r="O380" s="47" t="str">
        <f>'Master List'!P380</f>
        <v>Dr Mateusz Szmidt</v>
      </c>
      <c r="P380" s="47" t="str">
        <f>'Master List'!S380</f>
        <v>Velindre Cancer Centre</v>
      </c>
      <c r="Q380" s="47" t="str">
        <f>VLOOKUP(P380, 'CWM &amp; Location'!B:D, 3, FALSE)</f>
        <v>Cardiff</v>
      </c>
      <c r="R380" s="47" t="str">
        <f>IF('Master List'!U380="", 'Master List'!T380, CONCATENATE('Master List'!T380, " / ", 'Master List'!U380))</f>
        <v>Clinical Oncology</v>
      </c>
      <c r="S380" s="47" t="str">
        <f>'Master List'!V380</f>
        <v>Dr Joanita Ocen</v>
      </c>
      <c r="T380" s="49" t="str">
        <f>IF('Master List'!Y380="", "", 'Master List'!Y380)</f>
        <v/>
      </c>
      <c r="U380" s="49" t="str">
        <f>IF(T380="", "", VLOOKUP(T380, 'CWM &amp; Location'!B:D, 3, FALSE))</f>
        <v/>
      </c>
      <c r="V380" s="49" t="str">
        <f>IF('Master List'!Z380="", "", 'Master List'!Z380)</f>
        <v/>
      </c>
      <c r="W380" s="49" t="str">
        <f>IF('Master List'!AA380="", "", 'Master List'!AA380)</f>
        <v/>
      </c>
    </row>
    <row r="381" spans="1:23" ht="29.25" customHeight="1" x14ac:dyDescent="0.25">
      <c r="A381" s="47" t="str">
        <f>'Master List'!A381</f>
        <v>FP-Cross</v>
      </c>
      <c r="B381" s="47" t="str">
        <f>'Master List'!B381</f>
        <v>F2/7A5N-RQF/127b</v>
      </c>
      <c r="C381" s="47" t="str">
        <f>'Master List'!C381</f>
        <v>WAL/F2/127b</v>
      </c>
      <c r="D381" s="48">
        <v>1</v>
      </c>
      <c r="E381" s="52" t="str">
        <f t="shared" si="5"/>
        <v>Emergency Medicine, Clinical Oncology, Paediatrics / Community Paediatrics</v>
      </c>
      <c r="F381" s="49" t="str">
        <f>'Master List'!F381</f>
        <v>Cwm Taf Morgannwg Local University Health Board</v>
      </c>
      <c r="G381" s="49" t="str">
        <f>'Master List'!D381</f>
        <v>Dr Mateusz Szmidt</v>
      </c>
      <c r="H381" s="47" t="str">
        <f>'Master List'!G381</f>
        <v>Prince Charles Hospital</v>
      </c>
      <c r="I381" s="47" t="str">
        <f>VLOOKUP(H381, 'CWM &amp; Location'!B:D, 3, FALSE)</f>
        <v>Merthyr Tydfil</v>
      </c>
      <c r="J381" s="47" t="str">
        <f>IF('Master List'!I381="", 'Master List'!H381, CONCATENATE('Master List'!H381, " / ", 'Master List'!I381))</f>
        <v>Emergency Medicine</v>
      </c>
      <c r="K381" s="47" t="str">
        <f>'Master List'!J381</f>
        <v>Dr Mateusz Szmidt</v>
      </c>
      <c r="L381" s="47" t="str">
        <f>'Master List'!M381</f>
        <v>Velindre Cancer Centre</v>
      </c>
      <c r="M381" s="47" t="str">
        <f>VLOOKUP(L381, 'CWM &amp; Location'!B:D, 3, FALSE)</f>
        <v>Cardiff</v>
      </c>
      <c r="N381" s="47" t="str">
        <f>IF('Master List'!O381="", 'Master List'!N381, CONCATENATE('Master List'!N381, " / ", 'Master List'!O381))</f>
        <v>Clinical Oncology</v>
      </c>
      <c r="O381" s="47" t="str">
        <f>'Master List'!P381</f>
        <v>Dr Joanita Ocen</v>
      </c>
      <c r="P381" s="47" t="str">
        <f>'Master List'!S381</f>
        <v>Prince Charles Hospital</v>
      </c>
      <c r="Q381" s="47" t="str">
        <f>VLOOKUP(P381, 'CWM &amp; Location'!B:D, 3, FALSE)</f>
        <v>Merthyr Tydfil</v>
      </c>
      <c r="R381" s="47" t="str">
        <f>IF('Master List'!U381="", 'Master List'!T381, CONCATENATE('Master List'!T381, " / ", 'Master List'!U381))</f>
        <v>Paediatrics / Community Paediatrics</v>
      </c>
      <c r="S381" s="47" t="str">
        <f>'Master List'!V381</f>
        <v>Dr Omotakin Omolokun</v>
      </c>
      <c r="T381" s="49" t="str">
        <f>IF('Master List'!Y381="", "", 'Master List'!Y381)</f>
        <v/>
      </c>
      <c r="U381" s="49" t="str">
        <f>IF(T381="", "", VLOOKUP(T381, 'CWM &amp; Location'!B:D, 3, FALSE))</f>
        <v/>
      </c>
      <c r="V381" s="49" t="str">
        <f>IF('Master List'!Z381="", "", 'Master List'!Z381)</f>
        <v/>
      </c>
      <c r="W381" s="49" t="str">
        <f>IF('Master List'!AA381="", "", 'Master List'!AA381)</f>
        <v/>
      </c>
    </row>
    <row r="382" spans="1:23" ht="29.25" customHeight="1" x14ac:dyDescent="0.25">
      <c r="A382" s="47" t="str">
        <f>'Master List'!A382</f>
        <v>FP-Cross</v>
      </c>
      <c r="B382" s="47" t="str">
        <f>'Master List'!B382</f>
        <v>F2/7A5N-RQF/127c</v>
      </c>
      <c r="C382" s="47" t="str">
        <f>'Master List'!C382</f>
        <v>WAL/F2/127c</v>
      </c>
      <c r="D382" s="48">
        <v>1</v>
      </c>
      <c r="E382" s="52" t="str">
        <f t="shared" si="5"/>
        <v>Clinical Oncology, Paediatrics / Community Paediatrics, Emergency Medicine</v>
      </c>
      <c r="F382" s="49" t="str">
        <f>'Master List'!F382</f>
        <v>Cwm Taf Morgannwg Local University Health Board</v>
      </c>
      <c r="G382" s="49" t="str">
        <f>'Master List'!D382</f>
        <v>Dr Joanita Ocen</v>
      </c>
      <c r="H382" s="47" t="str">
        <f>'Master List'!G382</f>
        <v>Velindre Cancer Centre</v>
      </c>
      <c r="I382" s="47" t="str">
        <f>VLOOKUP(H382, 'CWM &amp; Location'!B:D, 3, FALSE)</f>
        <v>Cardiff</v>
      </c>
      <c r="J382" s="47" t="str">
        <f>IF('Master List'!I382="", 'Master List'!H382, CONCATENATE('Master List'!H382, " / ", 'Master List'!I382))</f>
        <v>Clinical Oncology</v>
      </c>
      <c r="K382" s="47" t="str">
        <f>'Master List'!J382</f>
        <v>Dr Joanita Ocen</v>
      </c>
      <c r="L382" s="47" t="str">
        <f>'Master List'!M382</f>
        <v>Prince Charles Hospital</v>
      </c>
      <c r="M382" s="47" t="str">
        <f>VLOOKUP(L382, 'CWM &amp; Location'!B:D, 3, FALSE)</f>
        <v>Merthyr Tydfil</v>
      </c>
      <c r="N382" s="47" t="str">
        <f>IF('Master List'!O382="", 'Master List'!N382, CONCATENATE('Master List'!N382, " / ", 'Master List'!O382))</f>
        <v>Paediatrics / Community Paediatrics</v>
      </c>
      <c r="O382" s="47" t="str">
        <f>'Master List'!P382</f>
        <v>Dr Omotakin Omolokun</v>
      </c>
      <c r="P382" s="47" t="str">
        <f>'Master List'!S382</f>
        <v>Prince Charles Hospital</v>
      </c>
      <c r="Q382" s="47" t="str">
        <f>VLOOKUP(P382, 'CWM &amp; Location'!B:D, 3, FALSE)</f>
        <v>Merthyr Tydfil</v>
      </c>
      <c r="R382" s="47" t="str">
        <f>IF('Master List'!U382="", 'Master List'!T382, CONCATENATE('Master List'!T382, " / ", 'Master List'!U382))</f>
        <v>Emergency Medicine</v>
      </c>
      <c r="S382" s="47" t="str">
        <f>'Master List'!V382</f>
        <v>Dr Mateusz Szmidt</v>
      </c>
      <c r="T382" s="49" t="str">
        <f>IF('Master List'!Y382="", "", 'Master List'!Y382)</f>
        <v/>
      </c>
      <c r="U382" s="49" t="str">
        <f>IF(T382="", "", VLOOKUP(T382, 'CWM &amp; Location'!B:D, 3, FALSE))</f>
        <v/>
      </c>
      <c r="V382" s="49" t="str">
        <f>IF('Master List'!Z382="", "", 'Master List'!Z382)</f>
        <v/>
      </c>
      <c r="W382" s="49" t="str">
        <f>IF('Master List'!AA382="", "", 'Master List'!AA382)</f>
        <v/>
      </c>
    </row>
  </sheetData>
  <sheetProtection formatCells="0" formatColumns="0" formatRows="0" insertColumns="0" insertRows="0" deleteColumns="0" deleteRows="0" sort="0" autoFilter="0"/>
  <autoFilter ref="A1:W382" xr:uid="{63311820-5E75-433B-AA2E-82DC75A7A69B}"/>
  <conditionalFormatting sqref="A2:W382">
    <cfRule type="expression" dxfId="33" priority="1">
      <formula>$A2="SE"</formula>
    </cfRule>
    <cfRule type="expression" dxfId="32" priority="18">
      <formula>$A2="FP-Cross"</formula>
    </cfRule>
    <cfRule type="expression" dxfId="25" priority="33">
      <formula>$A2="NP"</formula>
    </cfRule>
    <cfRule type="expression" dxfId="31" priority="46">
      <formula>$D2=0</formula>
    </cfRule>
    <cfRule type="expression" dxfId="30" priority="47">
      <formula>$A2="FPP/SE"</formula>
    </cfRule>
    <cfRule type="expression" dxfId="29" priority="48">
      <formula>$A2="FPP/LIFT"</formula>
    </cfRule>
    <cfRule type="expression" dxfId="28" priority="49">
      <formula>$A2="FPP"</formula>
    </cfRule>
    <cfRule type="expression" dxfId="27" priority="50">
      <formula>$A2="LIFT"</formula>
    </cfRule>
    <cfRule type="expression" dxfId="26" priority="51">
      <formula>$A2="SFP"</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2B93-35B2-42B5-A507-08F11603E12B}">
  <dimension ref="A1:W382"/>
  <sheetViews>
    <sheetView topLeftCell="A40" zoomScale="80" zoomScaleNormal="80" workbookViewId="0">
      <pane xSplit="2" topLeftCell="C1" activePane="topRight" state="frozen"/>
      <selection activeCell="C370" sqref="C370"/>
      <selection pane="topRight" activeCell="Y1" sqref="Y1"/>
    </sheetView>
  </sheetViews>
  <sheetFormatPr defaultColWidth="11.7109375" defaultRowHeight="33.75" customHeight="1" x14ac:dyDescent="0.25"/>
  <cols>
    <col min="1" max="1" width="12.140625" style="1" customWidth="1"/>
    <col min="2" max="2" width="20.5703125" style="1" bestFit="1" customWidth="1"/>
    <col min="3" max="3" width="15.5703125" style="1" customWidth="1"/>
    <col min="4" max="4" width="15.140625" style="2" customWidth="1"/>
    <col min="5" max="5" width="163" style="55" bestFit="1" customWidth="1"/>
    <col min="6" max="6" width="53.85546875" style="2" customWidth="1"/>
    <col min="7" max="7" width="40.7109375" style="2" bestFit="1" customWidth="1"/>
    <col min="8" max="8" width="69.85546875" style="1" bestFit="1" customWidth="1"/>
    <col min="9" max="9" width="29.85546875" style="1" bestFit="1" customWidth="1"/>
    <col min="10" max="10" width="98.7109375" style="1" bestFit="1" customWidth="1"/>
    <col min="11" max="11" width="40.7109375" style="1" bestFit="1" customWidth="1"/>
    <col min="12" max="12" width="69.85546875" style="1" bestFit="1" customWidth="1"/>
    <col min="13" max="13" width="24.5703125" style="1" bestFit="1" customWidth="1"/>
    <col min="14" max="14" width="76" style="1" bestFit="1" customWidth="1"/>
    <col min="15" max="15" width="40.7109375" style="1" bestFit="1" customWidth="1"/>
    <col min="16" max="16" width="62.28515625" style="1" customWidth="1"/>
    <col min="17" max="17" width="25.140625" style="1" bestFit="1" customWidth="1"/>
    <col min="18" max="18" width="76" style="1" bestFit="1" customWidth="1"/>
    <col min="19" max="19" width="40.7109375" style="1" bestFit="1" customWidth="1"/>
    <col min="20" max="20" width="62.28515625" style="1" bestFit="1" customWidth="1"/>
    <col min="21" max="21" width="22.42578125" style="1" bestFit="1" customWidth="1"/>
    <col min="22" max="23" width="50.85546875" style="1" customWidth="1"/>
    <col min="24" max="16384" width="11.7109375" style="1"/>
  </cols>
  <sheetData>
    <row r="1" spans="1:23" ht="33.75" customHeight="1" x14ac:dyDescent="0.25">
      <c r="A1" s="46" t="s">
        <v>1968</v>
      </c>
      <c r="B1" s="46" t="s">
        <v>1969</v>
      </c>
      <c r="C1" s="46" t="s">
        <v>1970</v>
      </c>
      <c r="D1" s="46" t="s">
        <v>2127</v>
      </c>
      <c r="E1" s="46" t="s">
        <v>1971</v>
      </c>
      <c r="F1" s="46" t="s">
        <v>1972</v>
      </c>
      <c r="G1" s="46" t="s">
        <v>1973</v>
      </c>
      <c r="H1" s="46" t="s">
        <v>1974</v>
      </c>
      <c r="I1" s="46" t="s">
        <v>1975</v>
      </c>
      <c r="J1" s="46" t="s">
        <v>1976</v>
      </c>
      <c r="K1" s="46" t="s">
        <v>1977</v>
      </c>
      <c r="L1" s="46" t="s">
        <v>1978</v>
      </c>
      <c r="M1" s="46" t="s">
        <v>1979</v>
      </c>
      <c r="N1" s="46" t="s">
        <v>1980</v>
      </c>
      <c r="O1" s="46" t="s">
        <v>1981</v>
      </c>
      <c r="P1" s="46" t="s">
        <v>1982</v>
      </c>
      <c r="Q1" s="46" t="s">
        <v>1983</v>
      </c>
      <c r="R1" s="46" t="s">
        <v>1984</v>
      </c>
      <c r="S1" s="46" t="s">
        <v>1985</v>
      </c>
      <c r="T1" s="46" t="s">
        <v>2043</v>
      </c>
      <c r="U1" s="46" t="s">
        <v>2044</v>
      </c>
      <c r="V1" s="46" t="s">
        <v>2045</v>
      </c>
      <c r="W1" s="46" t="s">
        <v>2046</v>
      </c>
    </row>
    <row r="2" spans="1:23" ht="33.75" customHeight="1" x14ac:dyDescent="0.25">
      <c r="A2" s="47" t="str">
        <f>'Master List'!A2</f>
        <v>FP</v>
      </c>
      <c r="B2" s="47" t="str">
        <f>'Master List'!B2</f>
        <v>F2/7A4/001a</v>
      </c>
      <c r="C2" s="47" t="str">
        <f>'Master List'!C2</f>
        <v>WAL/F2/001a</v>
      </c>
      <c r="D2" s="48">
        <f>'Programmes (ENG)'!D2</f>
        <v>1</v>
      </c>
      <c r="E2" s="54" t="str">
        <f>CONCATENATE(J2,", ",N2,", ",R2,IF(V2="","",", "),IF(V2="","",V2),IF(V2="",""," ("),IF(V2="","",A2),IF(V2="","",")"),"")</f>
        <v>Meddygaeth Frys, Meddygaeth Anadlol, Cardioleg</v>
      </c>
      <c r="F2" s="49" t="str">
        <f>VLOOKUP('Programmes (ENG)'!F2, 'CWM &amp; Location'!B:D, 2, FALSE)</f>
        <v>Bwrdd Iechyd Prifysgol Caerdydd a'r Fro</v>
      </c>
      <c r="G2" s="49" t="str">
        <f>IF('Programmes (ENG)'!G2="Supervisor to be confirmed", "Goruchwyliwr I'w Gadarnhau", 'Programmes (ENG)'!G2)</f>
        <v>Dr Krishna Murthy Nakirikanti</v>
      </c>
      <c r="H2" s="47" t="str">
        <f>VLOOKUP('Programmes (ENG)'!H2, 'CWM &amp; Location'!B:D, 2, FALSE)</f>
        <v>Ysbyty Athrofaol Cymru</v>
      </c>
      <c r="I2" s="47" t="str">
        <f>VLOOKUP('Programmes (ENG)'!I2, 'CWM &amp; Location'!B:D, 2, FALSE)</f>
        <v>Caerdydd</v>
      </c>
      <c r="J2" s="47" t="str">
        <f>IF('Master List'!I2="", VLOOKUP('Master List'!H2, 'CWM &amp; Location'!B:D, 2, FALSE), CONCATENATE(VLOOKUP('Master List'!H2, 'CWM &amp; Location'!B:D, 2, FALSE), " / ", VLOOKUP('Master List'!I2, 'CWM &amp; Location'!B:D, 2, FALSE)))</f>
        <v>Meddygaeth Frys</v>
      </c>
      <c r="K2" s="47" t="str">
        <f>IF('Programmes (ENG)'!K2="Supervisor to be confirmed", "Goruchwyliwr I'w Gadarnhau", 'Programmes (ENG)'!K2)</f>
        <v>Dr Krishna Murthy Nakirikanti</v>
      </c>
      <c r="L2" s="47" t="str">
        <f>VLOOKUP('Programmes (ENG)'!L2, 'CWM &amp; Location'!B:D, 2, FALSE)</f>
        <v>Ysbyty Athrofaol Cymru</v>
      </c>
      <c r="M2" s="47" t="str">
        <f>VLOOKUP('Programmes (ENG)'!M2, 'CWM &amp; Location'!B:D, 2, FALSE)</f>
        <v>Caerdydd</v>
      </c>
      <c r="N2" s="47" t="str">
        <f>IF('Master List'!O2="", VLOOKUP('Master List'!N2, 'CWM &amp; Location'!B:D, 2, FALSE), CONCATENATE(VLOOKUP('Master List'!N2, 'CWM &amp; Location'!B:D, 2, FALSE), " / ", VLOOKUP('Master List'!O2, 'CWM &amp; Location'!B:D, 2, FALSE)))</f>
        <v>Meddygaeth Anadlol</v>
      </c>
      <c r="O2" s="47" t="str">
        <f>IF('Programmes (ENG)'!O2="Supervisor to be confirmed", "Goruchwyliwr I'w Gadarnhau", 'Programmes (ENG)'!O2)</f>
        <v>Dr Katie Pink</v>
      </c>
      <c r="P2" s="47" t="str">
        <f>VLOOKUP('Programmes (ENG)'!P2, 'CWM &amp; Location'!B:D, 2, FALSE)</f>
        <v>Ysbyty Athrofaol Cymru</v>
      </c>
      <c r="Q2" s="47" t="str">
        <f>VLOOKUP('Programmes (ENG)'!Q2, 'CWM &amp; Location'!B:D, 2, FALSE)</f>
        <v>Caerdydd</v>
      </c>
      <c r="R2" s="47" t="str">
        <f>IF('Master List'!U2="", VLOOKUP('Master List'!T2, 'CWM &amp; Location'!B:D, 2, FALSE), CONCATENATE(VLOOKUP('Master List'!T2, 'CWM &amp; Location'!B:D, 2, FALSE), " / ", VLOOKUP('Master List'!U2, 'CWM &amp; Location'!B:D, 2, FALSE)))</f>
        <v>Cardioleg</v>
      </c>
      <c r="S2" s="47" t="str">
        <f>IF('Programmes (ENG)'!S2="Supervisor to be confirmed", "Goruchwyliwr I'w Gadarnhau", 'Programmes (ENG)'!S2)</f>
        <v>Dr Richard Wheeler</v>
      </c>
      <c r="T2" s="49" t="str">
        <f>IF('Master List'!Y2="", "", VLOOKUP('Programmes (ENG)'!T2, 'CWM &amp; Location'!B:D, 2, FALSE))</f>
        <v/>
      </c>
      <c r="U2" s="49" t="str">
        <f>IF(T2="", "", VLOOKUP('Programmes (ENG)'!U2, 'CWM &amp; Location'!B:D, 2, FALSE))</f>
        <v/>
      </c>
      <c r="V2" s="49" t="str">
        <f>IF('Programmes (ENG)'!V2="", "", VLOOKUP('Programmes (ENG)'!V2, 'CWM &amp; Location'!B:D, 2, FALSE))</f>
        <v/>
      </c>
      <c r="W2" s="49" t="str">
        <f>IF('Programmes (ENG)'!W2="", "", IF('Programmes (ENG)'!W2="Supervisor to be confirmed", 'CWM &amp; Location'!$C$207, 'Programmes (ENG)'!W2))</f>
        <v/>
      </c>
    </row>
    <row r="3" spans="1:23" ht="33.75" customHeight="1" x14ac:dyDescent="0.25">
      <c r="A3" s="47" t="str">
        <f>'Master List'!A3</f>
        <v>FP</v>
      </c>
      <c r="B3" s="47" t="str">
        <f>'Master List'!B3</f>
        <v>F2/7A4/001b</v>
      </c>
      <c r="C3" s="47" t="str">
        <f>'Master List'!C3</f>
        <v>WAL/F2/001b</v>
      </c>
      <c r="D3" s="48">
        <f>'Programmes (ENG)'!D3</f>
        <v>1</v>
      </c>
      <c r="E3" s="54" t="str">
        <f t="shared" ref="E3:E66" si="0">CONCATENATE(J3,", ",N3,", ",R3,IF(V3="","",", "),IF(V3="","",V3),IF(V3="",""," ("),IF(V3="","",A3),IF(V3="","",")"),"")</f>
        <v>Cardioleg, Meddygaeth Frys, Meddygaeth Anadlol</v>
      </c>
      <c r="F3" s="49" t="str">
        <f>VLOOKUP('Programmes (ENG)'!F3, 'CWM &amp; Location'!B:D, 2, FALSE)</f>
        <v>Bwrdd Iechyd Prifysgol Caerdydd a'r Fro</v>
      </c>
      <c r="G3" s="49" t="str">
        <f>IF('Programmes (ENG)'!G3="Supervisor to be confirmed", "Goruchwyliwr I'w Gadarnhau", 'Programmes (ENG)'!G3)</f>
        <v>Dr Richard Wheeler</v>
      </c>
      <c r="H3" s="47" t="str">
        <f>VLOOKUP('Programmes (ENG)'!H3, 'CWM &amp; Location'!B:D, 2, FALSE)</f>
        <v>Ysbyty Athrofaol Cymru</v>
      </c>
      <c r="I3" s="47" t="str">
        <f>VLOOKUP('Programmes (ENG)'!I3, 'CWM &amp; Location'!B:D, 2, FALSE)</f>
        <v>Caerdydd</v>
      </c>
      <c r="J3" s="47" t="str">
        <f>IF('Master List'!I3="", VLOOKUP('Master List'!H3, 'CWM &amp; Location'!B:D, 2, FALSE), CONCATENATE(VLOOKUP('Master List'!H3, 'CWM &amp; Location'!B:D, 2, FALSE), " / ", VLOOKUP('Master List'!I3, 'CWM &amp; Location'!B:D, 2, FALSE)))</f>
        <v>Cardioleg</v>
      </c>
      <c r="K3" s="47" t="str">
        <f>IF('Programmes (ENG)'!K3="Supervisor to be confirmed", "Goruchwyliwr I'w Gadarnhau", 'Programmes (ENG)'!K3)</f>
        <v>Dr Richard Wheeler</v>
      </c>
      <c r="L3" s="47" t="str">
        <f>VLOOKUP('Programmes (ENG)'!L3, 'CWM &amp; Location'!B:D, 2, FALSE)</f>
        <v>Ysbyty Athrofaol Cymru</v>
      </c>
      <c r="M3" s="47" t="str">
        <f>VLOOKUP('Programmes (ENG)'!M3, 'CWM &amp; Location'!B:D, 2, FALSE)</f>
        <v>Caerdydd</v>
      </c>
      <c r="N3" s="47" t="str">
        <f>IF('Master List'!O3="", VLOOKUP('Master List'!N3, 'CWM &amp; Location'!B:D, 2, FALSE), CONCATENATE(VLOOKUP('Master List'!N3, 'CWM &amp; Location'!B:D, 2, FALSE), " / ", VLOOKUP('Master List'!O3, 'CWM &amp; Location'!B:D, 2, FALSE)))</f>
        <v>Meddygaeth Frys</v>
      </c>
      <c r="O3" s="47" t="str">
        <f>IF('Programmes (ENG)'!O3="Supervisor to be confirmed", "Goruchwyliwr I'w Gadarnhau", 'Programmes (ENG)'!O3)</f>
        <v>Dr Krishna Murthy Nakirikanti</v>
      </c>
      <c r="P3" s="47" t="str">
        <f>VLOOKUP('Programmes (ENG)'!P3, 'CWM &amp; Location'!B:D, 2, FALSE)</f>
        <v>Ysbyty Athrofaol Cymru</v>
      </c>
      <c r="Q3" s="47" t="str">
        <f>VLOOKUP('Programmes (ENG)'!Q3, 'CWM &amp; Location'!B:D, 2, FALSE)</f>
        <v>Caerdydd</v>
      </c>
      <c r="R3" s="47" t="str">
        <f>IF('Master List'!U3="", VLOOKUP('Master List'!T3, 'CWM &amp; Location'!B:D, 2, FALSE), CONCATENATE(VLOOKUP('Master List'!T3, 'CWM &amp; Location'!B:D, 2, FALSE), " / ", VLOOKUP('Master List'!U3, 'CWM &amp; Location'!B:D, 2, FALSE)))</f>
        <v>Meddygaeth Anadlol</v>
      </c>
      <c r="S3" s="47" t="str">
        <f>IF('Programmes (ENG)'!S3="Supervisor to be confirmed", "Goruchwyliwr I'w Gadarnhau", 'Programmes (ENG)'!S3)</f>
        <v>Dr Katie Pink</v>
      </c>
      <c r="T3" s="49" t="str">
        <f>IF('Master List'!Y3="", "", VLOOKUP('Programmes (ENG)'!T3, 'CWM &amp; Location'!B:D, 2, FALSE))</f>
        <v/>
      </c>
      <c r="U3" s="49" t="str">
        <f>IF(T3="", "", VLOOKUP('Programmes (ENG)'!U3, 'CWM &amp; Location'!B:D, 2, FALSE))</f>
        <v/>
      </c>
      <c r="V3" s="49" t="str">
        <f>IF('Programmes (ENG)'!V3="", "", VLOOKUP('Programmes (ENG)'!V3, 'CWM &amp; Location'!B:D, 2, FALSE))</f>
        <v/>
      </c>
      <c r="W3" s="49" t="str">
        <f>IF('Programmes (ENG)'!W3="", "", IF('Programmes (ENG)'!W3="Supervisor to be confirmed", 'CWM &amp; Location'!$C$207, 'Programmes (ENG)'!W3))</f>
        <v/>
      </c>
    </row>
    <row r="4" spans="1:23" ht="33.75" customHeight="1" x14ac:dyDescent="0.25">
      <c r="A4" s="47" t="str">
        <f>'Master List'!A4</f>
        <v>FP</v>
      </c>
      <c r="B4" s="47" t="str">
        <f>'Master List'!B4</f>
        <v>F2/7A4/001c</v>
      </c>
      <c r="C4" s="47" t="str">
        <f>'Master List'!C4</f>
        <v>WAL/F2/001c</v>
      </c>
      <c r="D4" s="48">
        <f>'Programmes (ENG)'!D4</f>
        <v>1</v>
      </c>
      <c r="E4" s="54" t="str">
        <f t="shared" si="0"/>
        <v>Meddygaeth Anadlol, Cardioleg, Meddygaeth Frys</v>
      </c>
      <c r="F4" s="49" t="str">
        <f>VLOOKUP('Programmes (ENG)'!F4, 'CWM &amp; Location'!B:D, 2, FALSE)</f>
        <v>Bwrdd Iechyd Prifysgol Caerdydd a'r Fro</v>
      </c>
      <c r="G4" s="49" t="str">
        <f>IF('Programmes (ENG)'!G4="Supervisor to be confirmed", "Goruchwyliwr I'w Gadarnhau", 'Programmes (ENG)'!G4)</f>
        <v>Dr Katie Pink</v>
      </c>
      <c r="H4" s="47" t="str">
        <f>VLOOKUP('Programmes (ENG)'!H4, 'CWM &amp; Location'!B:D, 2, FALSE)</f>
        <v>Ysbyty Athrofaol Cymru</v>
      </c>
      <c r="I4" s="47" t="str">
        <f>VLOOKUP('Programmes (ENG)'!I4, 'CWM &amp; Location'!B:D, 2, FALSE)</f>
        <v>Caerdydd</v>
      </c>
      <c r="J4" s="47" t="str">
        <f>IF('Master List'!I4="", VLOOKUP('Master List'!H4, 'CWM &amp; Location'!B:D, 2, FALSE), CONCATENATE(VLOOKUP('Master List'!H4, 'CWM &amp; Location'!B:D, 2, FALSE), " / ", VLOOKUP('Master List'!I4, 'CWM &amp; Location'!B:D, 2, FALSE)))</f>
        <v>Meddygaeth Anadlol</v>
      </c>
      <c r="K4" s="47" t="str">
        <f>IF('Programmes (ENG)'!K4="Supervisor to be confirmed", "Goruchwyliwr I'w Gadarnhau", 'Programmes (ENG)'!K4)</f>
        <v>Dr Katie Pink</v>
      </c>
      <c r="L4" s="47" t="str">
        <f>VLOOKUP('Programmes (ENG)'!L4, 'CWM &amp; Location'!B:D, 2, FALSE)</f>
        <v>Ysbyty Athrofaol Cymru</v>
      </c>
      <c r="M4" s="47" t="str">
        <f>VLOOKUP('Programmes (ENG)'!M4, 'CWM &amp; Location'!B:D, 2, FALSE)</f>
        <v>Caerdydd</v>
      </c>
      <c r="N4" s="47" t="str">
        <f>IF('Master List'!O4="", VLOOKUP('Master List'!N4, 'CWM &amp; Location'!B:D, 2, FALSE), CONCATENATE(VLOOKUP('Master List'!N4, 'CWM &amp; Location'!B:D, 2, FALSE), " / ", VLOOKUP('Master List'!O4, 'CWM &amp; Location'!B:D, 2, FALSE)))</f>
        <v>Cardioleg</v>
      </c>
      <c r="O4" s="47" t="str">
        <f>IF('Programmes (ENG)'!O4="Supervisor to be confirmed", "Goruchwyliwr I'w Gadarnhau", 'Programmes (ENG)'!O4)</f>
        <v>Dr Richard Wheeler</v>
      </c>
      <c r="P4" s="47" t="str">
        <f>VLOOKUP('Programmes (ENG)'!P4, 'CWM &amp; Location'!B:D, 2, FALSE)</f>
        <v>Ysbyty Athrofaol Cymru</v>
      </c>
      <c r="Q4" s="47" t="str">
        <f>VLOOKUP('Programmes (ENG)'!Q4, 'CWM &amp; Location'!B:D, 2, FALSE)</f>
        <v>Caerdydd</v>
      </c>
      <c r="R4" s="47" t="str">
        <f>IF('Master List'!U4="", VLOOKUP('Master List'!T4, 'CWM &amp; Location'!B:D, 2, FALSE), CONCATENATE(VLOOKUP('Master List'!T4, 'CWM &amp; Location'!B:D, 2, FALSE), " / ", VLOOKUP('Master List'!U4, 'CWM &amp; Location'!B:D, 2, FALSE)))</f>
        <v>Meddygaeth Frys</v>
      </c>
      <c r="S4" s="47" t="str">
        <f>IF('Programmes (ENG)'!S4="Supervisor to be confirmed", "Goruchwyliwr I'w Gadarnhau", 'Programmes (ENG)'!S4)</f>
        <v>Dr Krishna Murthy Nakirikanti</v>
      </c>
      <c r="T4" s="49" t="str">
        <f>IF('Master List'!Y4="", "", VLOOKUP('Programmes (ENG)'!T4, 'CWM &amp; Location'!B:D, 2, FALSE))</f>
        <v/>
      </c>
      <c r="U4" s="49" t="str">
        <f>IF(T4="", "", VLOOKUP('Programmes (ENG)'!U4, 'CWM &amp; Location'!B:D, 2, FALSE))</f>
        <v/>
      </c>
      <c r="V4" s="49" t="str">
        <f>IF('Programmes (ENG)'!V4="", "", VLOOKUP('Programmes (ENG)'!V4, 'CWM &amp; Location'!B:D, 2, FALSE))</f>
        <v/>
      </c>
      <c r="W4" s="49" t="str">
        <f>IF('Programmes (ENG)'!W4="", "", IF('Programmes (ENG)'!W4="Supervisor to be confirmed", 'CWM &amp; Location'!$C$207, 'Programmes (ENG)'!W4))</f>
        <v/>
      </c>
    </row>
    <row r="5" spans="1:23" ht="33.75" customHeight="1" x14ac:dyDescent="0.25">
      <c r="A5" s="47" t="str">
        <f>'Master List'!A5</f>
        <v>FP</v>
      </c>
      <c r="B5" s="47" t="str">
        <f>'Master List'!B5</f>
        <v>F2/7A4/002a</v>
      </c>
      <c r="C5" s="47" t="str">
        <f>'Master List'!C5</f>
        <v>WAL/F2/002a</v>
      </c>
      <c r="D5" s="48">
        <f>'Programmes (ENG)'!D5</f>
        <v>1</v>
      </c>
      <c r="E5" s="54" t="str">
        <f t="shared" si="0"/>
        <v>Meddygaeth Gyffredinol (Mewnol) / Meddygaeth Strôc, Gastroenteroleg, Meddygaeth Frys</v>
      </c>
      <c r="F5" s="49" t="str">
        <f>VLOOKUP('Programmes (ENG)'!F5, 'CWM &amp; Location'!B:D, 2, FALSE)</f>
        <v>Bwrdd Iechyd Prifysgol Caerdydd a'r Fro</v>
      </c>
      <c r="G5" s="49" t="str">
        <f>IF('Programmes (ENG)'!G5="Supervisor to be confirmed", "Goruchwyliwr I'w Gadarnhau", 'Programmes (ENG)'!G5)</f>
        <v>Dr Tom Hughes</v>
      </c>
      <c r="H5" s="47" t="str">
        <f>VLOOKUP('Programmes (ENG)'!H5, 'CWM &amp; Location'!B:D, 2, FALSE)</f>
        <v>Ysbyty Athrofaol Cymru</v>
      </c>
      <c r="I5" s="47" t="str">
        <f>VLOOKUP('Programmes (ENG)'!I5, 'CWM &amp; Location'!B:D, 2, FALSE)</f>
        <v>Caerdydd</v>
      </c>
      <c r="J5" s="47" t="str">
        <f>IF('Master List'!I5="", VLOOKUP('Master List'!H5, 'CWM &amp; Location'!B:D, 2, FALSE), CONCATENATE(VLOOKUP('Master List'!H5, 'CWM &amp; Location'!B:D, 2, FALSE), " / ", VLOOKUP('Master List'!I5, 'CWM &amp; Location'!B:D, 2, FALSE)))</f>
        <v>Meddygaeth Gyffredinol (Mewnol) / Meddygaeth Strôc</v>
      </c>
      <c r="K5" s="47" t="str">
        <f>IF('Programmes (ENG)'!K5="Supervisor to be confirmed", "Goruchwyliwr I'w Gadarnhau", 'Programmes (ENG)'!K5)</f>
        <v>Dr Tom Hughes</v>
      </c>
      <c r="L5" s="47" t="str">
        <f>VLOOKUP('Programmes (ENG)'!L5, 'CWM &amp; Location'!B:D, 2, FALSE)</f>
        <v>Ysbyty Athrofaol Llandochau</v>
      </c>
      <c r="M5" s="47" t="str">
        <f>VLOOKUP('Programmes (ENG)'!M5, 'CWM &amp; Location'!B:D, 2, FALSE)</f>
        <v>Penarth</v>
      </c>
      <c r="N5" s="47" t="str">
        <f>IF('Master List'!O5="", VLOOKUP('Master List'!N5, 'CWM &amp; Location'!B:D, 2, FALSE), CONCATENATE(VLOOKUP('Master List'!N5, 'CWM &amp; Location'!B:D, 2, FALSE), " / ", VLOOKUP('Master List'!O5, 'CWM &amp; Location'!B:D, 2, FALSE)))</f>
        <v>Gastroenteroleg</v>
      </c>
      <c r="O5" s="47" t="str">
        <f>IF('Programmes (ENG)'!O5="Supervisor to be confirmed", "Goruchwyliwr I'w Gadarnhau", 'Programmes (ENG)'!O5)</f>
        <v>Dr Jeff Turner</v>
      </c>
      <c r="P5" s="47" t="str">
        <f>VLOOKUP('Programmes (ENG)'!P5, 'CWM &amp; Location'!B:D, 2, FALSE)</f>
        <v>Ysbyty Athrofaol Cymru</v>
      </c>
      <c r="Q5" s="47" t="str">
        <f>VLOOKUP('Programmes (ENG)'!Q5, 'CWM &amp; Location'!B:D, 2, FALSE)</f>
        <v>Caerdydd</v>
      </c>
      <c r="R5" s="47" t="str">
        <f>IF('Master List'!U5="", VLOOKUP('Master List'!T5, 'CWM &amp; Location'!B:D, 2, FALSE), CONCATENATE(VLOOKUP('Master List'!T5, 'CWM &amp; Location'!B:D, 2, FALSE), " / ", VLOOKUP('Master List'!U5, 'CWM &amp; Location'!B:D, 2, FALSE)))</f>
        <v>Meddygaeth Frys</v>
      </c>
      <c r="S5" s="47" t="str">
        <f>IF('Programmes (ENG)'!S5="Supervisor to be confirmed", "Goruchwyliwr I'w Gadarnhau", 'Programmes (ENG)'!S5)</f>
        <v>Dr James Dunn</v>
      </c>
      <c r="T5" s="49" t="str">
        <f>IF('Master List'!Y5="", "", VLOOKUP('Programmes (ENG)'!T5, 'CWM &amp; Location'!B:D, 2, FALSE))</f>
        <v/>
      </c>
      <c r="U5" s="49" t="str">
        <f>IF(T5="", "", VLOOKUP('Programmes (ENG)'!U5, 'CWM &amp; Location'!B:D, 2, FALSE))</f>
        <v/>
      </c>
      <c r="V5" s="49" t="str">
        <f>IF('Programmes (ENG)'!V5="", "", VLOOKUP('Programmes (ENG)'!V5, 'CWM &amp; Location'!B:D, 2, FALSE))</f>
        <v/>
      </c>
      <c r="W5" s="49" t="str">
        <f>IF('Programmes (ENG)'!W5="", "", IF('Programmes (ENG)'!W5="Supervisor to be confirmed", 'CWM &amp; Location'!$C$207, 'Programmes (ENG)'!W5))</f>
        <v/>
      </c>
    </row>
    <row r="6" spans="1:23" ht="33.75" customHeight="1" x14ac:dyDescent="0.25">
      <c r="A6" s="47" t="str">
        <f>'Master List'!A6</f>
        <v>FP</v>
      </c>
      <c r="B6" s="47" t="str">
        <f>'Master List'!B6</f>
        <v>F2/7A4/002b</v>
      </c>
      <c r="C6" s="47" t="str">
        <f>'Master List'!C6</f>
        <v>WAL/F2/002b</v>
      </c>
      <c r="D6" s="48">
        <f>'Programmes (ENG)'!D6</f>
        <v>1</v>
      </c>
      <c r="E6" s="54" t="str">
        <f t="shared" si="0"/>
        <v>Meddygaeth Frys, Meddygaeth Gyffredinol (Mewnol) / Meddygaeth Strôc, Gastroenteroleg</v>
      </c>
      <c r="F6" s="49" t="str">
        <f>VLOOKUP('Programmes (ENG)'!F6, 'CWM &amp; Location'!B:D, 2, FALSE)</f>
        <v>Bwrdd Iechyd Prifysgol Caerdydd a'r Fro</v>
      </c>
      <c r="G6" s="49" t="str">
        <f>IF('Programmes (ENG)'!G6="Supervisor to be confirmed", "Goruchwyliwr I'w Gadarnhau", 'Programmes (ENG)'!G6)</f>
        <v>Dr James Dunn</v>
      </c>
      <c r="H6" s="47" t="str">
        <f>VLOOKUP('Programmes (ENG)'!H6, 'CWM &amp; Location'!B:D, 2, FALSE)</f>
        <v>Ysbyty Athrofaol Cymru</v>
      </c>
      <c r="I6" s="47" t="str">
        <f>VLOOKUP('Programmes (ENG)'!I6, 'CWM &amp; Location'!B:D, 2, FALSE)</f>
        <v>Caerdydd</v>
      </c>
      <c r="J6" s="47" t="str">
        <f>IF('Master List'!I6="", VLOOKUP('Master List'!H6, 'CWM &amp; Location'!B:D, 2, FALSE), CONCATENATE(VLOOKUP('Master List'!H6, 'CWM &amp; Location'!B:D, 2, FALSE), " / ", VLOOKUP('Master List'!I6, 'CWM &amp; Location'!B:D, 2, FALSE)))</f>
        <v>Meddygaeth Frys</v>
      </c>
      <c r="K6" s="47" t="str">
        <f>IF('Programmes (ENG)'!K6="Supervisor to be confirmed", "Goruchwyliwr I'w Gadarnhau", 'Programmes (ENG)'!K6)</f>
        <v>Dr James Dunn</v>
      </c>
      <c r="L6" s="47" t="str">
        <f>VLOOKUP('Programmes (ENG)'!L6, 'CWM &amp; Location'!B:D, 2, FALSE)</f>
        <v>Ysbyty Athrofaol Cymru</v>
      </c>
      <c r="M6" s="47" t="str">
        <f>VLOOKUP('Programmes (ENG)'!M6, 'CWM &amp; Location'!B:D, 2, FALSE)</f>
        <v>Caerdydd</v>
      </c>
      <c r="N6" s="47" t="str">
        <f>IF('Master List'!O6="", VLOOKUP('Master List'!N6, 'CWM &amp; Location'!B:D, 2, FALSE), CONCATENATE(VLOOKUP('Master List'!N6, 'CWM &amp; Location'!B:D, 2, FALSE), " / ", VLOOKUP('Master List'!O6, 'CWM &amp; Location'!B:D, 2, FALSE)))</f>
        <v>Meddygaeth Gyffredinol (Mewnol) / Meddygaeth Strôc</v>
      </c>
      <c r="O6" s="47" t="str">
        <f>IF('Programmes (ENG)'!O6="Supervisor to be confirmed", "Goruchwyliwr I'w Gadarnhau", 'Programmes (ENG)'!O6)</f>
        <v>Dr Tom Hughes</v>
      </c>
      <c r="P6" s="47" t="str">
        <f>VLOOKUP('Programmes (ENG)'!P6, 'CWM &amp; Location'!B:D, 2, FALSE)</f>
        <v>Ysbyty Athrofaol Llandochau</v>
      </c>
      <c r="Q6" s="47" t="str">
        <f>VLOOKUP('Programmes (ENG)'!Q6, 'CWM &amp; Location'!B:D, 2, FALSE)</f>
        <v>Penarth</v>
      </c>
      <c r="R6" s="47" t="str">
        <f>IF('Master List'!U6="", VLOOKUP('Master List'!T6, 'CWM &amp; Location'!B:D, 2, FALSE), CONCATENATE(VLOOKUP('Master List'!T6, 'CWM &amp; Location'!B:D, 2, FALSE), " / ", VLOOKUP('Master List'!U6, 'CWM &amp; Location'!B:D, 2, FALSE)))</f>
        <v>Gastroenteroleg</v>
      </c>
      <c r="S6" s="47" t="str">
        <f>IF('Programmes (ENG)'!S6="Supervisor to be confirmed", "Goruchwyliwr I'w Gadarnhau", 'Programmes (ENG)'!S6)</f>
        <v>Dr Jeff Turner</v>
      </c>
      <c r="T6" s="49" t="str">
        <f>IF('Master List'!Y6="", "", VLOOKUP('Programmes (ENG)'!T6, 'CWM &amp; Location'!B:D, 2, FALSE))</f>
        <v/>
      </c>
      <c r="U6" s="49" t="str">
        <f>IF(T6="", "", VLOOKUP('Programmes (ENG)'!U6, 'CWM &amp; Location'!B:D, 2, FALSE))</f>
        <v/>
      </c>
      <c r="V6" s="49" t="str">
        <f>IF('Programmes (ENG)'!V6="", "", VLOOKUP('Programmes (ENG)'!V6, 'CWM &amp; Location'!B:D, 2, FALSE))</f>
        <v/>
      </c>
      <c r="W6" s="49" t="str">
        <f>IF('Programmes (ENG)'!W6="", "", IF('Programmes (ENG)'!W6="Supervisor to be confirmed", 'CWM &amp; Location'!$C$207, 'Programmes (ENG)'!W6))</f>
        <v/>
      </c>
    </row>
    <row r="7" spans="1:23" ht="33.75" customHeight="1" x14ac:dyDescent="0.25">
      <c r="A7" s="47" t="str">
        <f>'Master List'!A7</f>
        <v>FP</v>
      </c>
      <c r="B7" s="47" t="str">
        <f>'Master List'!B7</f>
        <v>F2/7A4/002c</v>
      </c>
      <c r="C7" s="47" t="str">
        <f>'Master List'!C7</f>
        <v>WAL/F2/002c</v>
      </c>
      <c r="D7" s="48">
        <f>'Programmes (ENG)'!D7</f>
        <v>1</v>
      </c>
      <c r="E7" s="54" t="str">
        <f t="shared" si="0"/>
        <v>Gastroenteroleg, Meddygaeth Frys, Meddygaeth Gyffredinol (Mewnol) / Meddygaeth Strôc</v>
      </c>
      <c r="F7" s="49" t="str">
        <f>VLOOKUP('Programmes (ENG)'!F7, 'CWM &amp; Location'!B:D, 2, FALSE)</f>
        <v>Bwrdd Iechyd Prifysgol Caerdydd a'r Fro</v>
      </c>
      <c r="G7" s="49" t="str">
        <f>IF('Programmes (ENG)'!G7="Supervisor to be confirmed", "Goruchwyliwr I'w Gadarnhau", 'Programmes (ENG)'!G7)</f>
        <v>Dr Jeff Turner</v>
      </c>
      <c r="H7" s="47" t="str">
        <f>VLOOKUP('Programmes (ENG)'!H7, 'CWM &amp; Location'!B:D, 2, FALSE)</f>
        <v>Ysbyty Athrofaol Llandochau</v>
      </c>
      <c r="I7" s="47" t="str">
        <f>VLOOKUP('Programmes (ENG)'!I7, 'CWM &amp; Location'!B:D, 2, FALSE)</f>
        <v>Penarth</v>
      </c>
      <c r="J7" s="47" t="str">
        <f>IF('Master List'!I7="", VLOOKUP('Master List'!H7, 'CWM &amp; Location'!B:D, 2, FALSE), CONCATENATE(VLOOKUP('Master List'!H7, 'CWM &amp; Location'!B:D, 2, FALSE), " / ", VLOOKUP('Master List'!I7, 'CWM &amp; Location'!B:D, 2, FALSE)))</f>
        <v>Gastroenteroleg</v>
      </c>
      <c r="K7" s="47" t="str">
        <f>IF('Programmes (ENG)'!K7="Supervisor to be confirmed", "Goruchwyliwr I'w Gadarnhau", 'Programmes (ENG)'!K7)</f>
        <v>Dr Jeff Turner</v>
      </c>
      <c r="L7" s="47" t="str">
        <f>VLOOKUP('Programmes (ENG)'!L7, 'CWM &amp; Location'!B:D, 2, FALSE)</f>
        <v>Ysbyty Athrofaol Cymru</v>
      </c>
      <c r="M7" s="47" t="str">
        <f>VLOOKUP('Programmes (ENG)'!M7, 'CWM &amp; Location'!B:D, 2, FALSE)</f>
        <v>Caerdydd</v>
      </c>
      <c r="N7" s="47" t="str">
        <f>IF('Master List'!O7="", VLOOKUP('Master List'!N7, 'CWM &amp; Location'!B:D, 2, FALSE), CONCATENATE(VLOOKUP('Master List'!N7, 'CWM &amp; Location'!B:D, 2, FALSE), " / ", VLOOKUP('Master List'!O7, 'CWM &amp; Location'!B:D, 2, FALSE)))</f>
        <v>Meddygaeth Frys</v>
      </c>
      <c r="O7" s="47" t="str">
        <f>IF('Programmes (ENG)'!O7="Supervisor to be confirmed", "Goruchwyliwr I'w Gadarnhau", 'Programmes (ENG)'!O7)</f>
        <v>Dr James Dunn</v>
      </c>
      <c r="P7" s="47" t="str">
        <f>VLOOKUP('Programmes (ENG)'!P7, 'CWM &amp; Location'!B:D, 2, FALSE)</f>
        <v>Ysbyty Athrofaol Cymru</v>
      </c>
      <c r="Q7" s="47" t="str">
        <f>VLOOKUP('Programmes (ENG)'!Q7, 'CWM &amp; Location'!B:D, 2, FALSE)</f>
        <v>Caerdydd</v>
      </c>
      <c r="R7" s="47" t="str">
        <f>IF('Master List'!U7="", VLOOKUP('Master List'!T7, 'CWM &amp; Location'!B:D, 2, FALSE), CONCATENATE(VLOOKUP('Master List'!T7, 'CWM &amp; Location'!B:D, 2, FALSE), " / ", VLOOKUP('Master List'!U7, 'CWM &amp; Location'!B:D, 2, FALSE)))</f>
        <v>Meddygaeth Gyffredinol (Mewnol) / Meddygaeth Strôc</v>
      </c>
      <c r="S7" s="47" t="str">
        <f>IF('Programmes (ENG)'!S7="Supervisor to be confirmed", "Goruchwyliwr I'w Gadarnhau", 'Programmes (ENG)'!S7)</f>
        <v>Dr Tom Hughes</v>
      </c>
      <c r="T7" s="49" t="str">
        <f>IF('Master List'!Y7="", "", VLOOKUP('Programmes (ENG)'!T7, 'CWM &amp; Location'!B:D, 2, FALSE))</f>
        <v/>
      </c>
      <c r="U7" s="49" t="str">
        <f>IF(T7="", "", VLOOKUP('Programmes (ENG)'!U7, 'CWM &amp; Location'!B:D, 2, FALSE))</f>
        <v/>
      </c>
      <c r="V7" s="49" t="str">
        <f>IF('Programmes (ENG)'!V7="", "", VLOOKUP('Programmes (ENG)'!V7, 'CWM &amp; Location'!B:D, 2, FALSE))</f>
        <v/>
      </c>
      <c r="W7" s="49" t="str">
        <f>IF('Programmes (ENG)'!W7="", "", IF('Programmes (ENG)'!W7="Supervisor to be confirmed", 'CWM &amp; Location'!$C$207, 'Programmes (ENG)'!W7))</f>
        <v/>
      </c>
    </row>
    <row r="8" spans="1:23" ht="33.75" customHeight="1" x14ac:dyDescent="0.25">
      <c r="A8" s="47" t="str">
        <f>'Master List'!A8</f>
        <v>FP</v>
      </c>
      <c r="B8" s="47" t="str">
        <f>'Master List'!B8</f>
        <v>F2/7A4/003a</v>
      </c>
      <c r="C8" s="47" t="str">
        <f>'Master List'!C8</f>
        <v>WAL/F2/003a</v>
      </c>
      <c r="D8" s="48">
        <f>'Programmes (ENG)'!D8</f>
        <v>1</v>
      </c>
      <c r="E8" s="54" t="str">
        <f t="shared" si="0"/>
        <v>Niwroleg / Meddygaeth Adsefydlu, Obstetreg a Gynaecoleg, Meddygaeth Geriatreg</v>
      </c>
      <c r="F8" s="49" t="str">
        <f>VLOOKUP('Programmes (ENG)'!F8, 'CWM &amp; Location'!B:D, 2, FALSE)</f>
        <v>Bwrdd Iechyd Prifysgol Caerdydd a'r Fro</v>
      </c>
      <c r="G8" s="49" t="str">
        <f>IF('Programmes (ENG)'!G8="Supervisor to be confirmed", "Goruchwyliwr I'w Gadarnhau", 'Programmes (ENG)'!G8)</f>
        <v>Dr Swaroop Shanbhag</v>
      </c>
      <c r="H8" s="47" t="str">
        <f>VLOOKUP('Programmes (ENG)'!H8, 'CWM &amp; Location'!B:D, 2, FALSE)</f>
        <v>Ysbyty Athrofaol Cymru / Ysbyty Athrofaol Llandochau</v>
      </c>
      <c r="I8" s="47" t="str">
        <f>VLOOKUP('Programmes (ENG)'!I8, 'CWM &amp; Location'!B:D, 2, FALSE)</f>
        <v>Caerdydd / Penarth</v>
      </c>
      <c r="J8" s="47" t="str">
        <f>IF('Master List'!I8="", VLOOKUP('Master List'!H8, 'CWM &amp; Location'!B:D, 2, FALSE), CONCATENATE(VLOOKUP('Master List'!H8, 'CWM &amp; Location'!B:D, 2, FALSE), " / ", VLOOKUP('Master List'!I8, 'CWM &amp; Location'!B:D, 2, FALSE)))</f>
        <v>Niwroleg / Meddygaeth Adsefydlu</v>
      </c>
      <c r="K8" s="47" t="str">
        <f>IF('Programmes (ENG)'!K8="Supervisor to be confirmed", "Goruchwyliwr I'w Gadarnhau", 'Programmes (ENG)'!K8)</f>
        <v>Dr Swaroop Shanbhag</v>
      </c>
      <c r="L8" s="47" t="str">
        <f>VLOOKUP('Programmes (ENG)'!L8, 'CWM &amp; Location'!B:D, 2, FALSE)</f>
        <v>Ysbyty Athrofaol Cymru</v>
      </c>
      <c r="M8" s="47" t="str">
        <f>VLOOKUP('Programmes (ENG)'!M8, 'CWM &amp; Location'!B:D, 2, FALSE)</f>
        <v>Caerdydd</v>
      </c>
      <c r="N8" s="47" t="str">
        <f>IF('Master List'!O8="", VLOOKUP('Master List'!N8, 'CWM &amp; Location'!B:D, 2, FALSE), CONCATENATE(VLOOKUP('Master List'!N8, 'CWM &amp; Location'!B:D, 2, FALSE), " / ", VLOOKUP('Master List'!O8, 'CWM &amp; Location'!B:D, 2, FALSE)))</f>
        <v>Obstetreg a Gynaecoleg</v>
      </c>
      <c r="O8" s="47" t="str">
        <f>IF('Programmes (ENG)'!O8="Supervisor to be confirmed", "Goruchwyliwr I'w Gadarnhau", 'Programmes (ENG)'!O8)</f>
        <v>Mr Anthony Griffiths</v>
      </c>
      <c r="P8" s="47" t="str">
        <f>VLOOKUP('Programmes (ENG)'!P8, 'CWM &amp; Location'!B:D, 2, FALSE)</f>
        <v>Ysbyty Athrofaol Llandochau</v>
      </c>
      <c r="Q8" s="47" t="str">
        <f>VLOOKUP('Programmes (ENG)'!Q8, 'CWM &amp; Location'!B:D, 2, FALSE)</f>
        <v>Penarth</v>
      </c>
      <c r="R8" s="47" t="str">
        <f>IF('Master List'!U8="", VLOOKUP('Master List'!T8, 'CWM &amp; Location'!B:D, 2, FALSE), CONCATENATE(VLOOKUP('Master List'!T8, 'CWM &amp; Location'!B:D, 2, FALSE), " / ", VLOOKUP('Master List'!U8, 'CWM &amp; Location'!B:D, 2, FALSE)))</f>
        <v>Meddygaeth Geriatreg</v>
      </c>
      <c r="S8" s="47" t="str">
        <f>IF('Programmes (ENG)'!S8="Supervisor to be confirmed", "Goruchwyliwr I'w Gadarnhau", 'Programmes (ENG)'!S8)</f>
        <v>Dr Cherry Shute</v>
      </c>
      <c r="T8" s="49" t="str">
        <f>IF('Master List'!Y8="", "", VLOOKUP('Programmes (ENG)'!T8, 'CWM &amp; Location'!B:D, 2, FALSE))</f>
        <v/>
      </c>
      <c r="U8" s="49" t="str">
        <f>IF(T8="", "", VLOOKUP('Programmes (ENG)'!U8, 'CWM &amp; Location'!B:D, 2, FALSE))</f>
        <v/>
      </c>
      <c r="V8" s="49" t="str">
        <f>IF('Programmes (ENG)'!V8="", "", VLOOKUP('Programmes (ENG)'!V8, 'CWM &amp; Location'!B:D, 2, FALSE))</f>
        <v/>
      </c>
      <c r="W8" s="49" t="str">
        <f>IF('Programmes (ENG)'!W8="", "", IF('Programmes (ENG)'!W8="Supervisor to be confirmed", 'CWM &amp; Location'!$C$207, 'Programmes (ENG)'!W8))</f>
        <v/>
      </c>
    </row>
    <row r="9" spans="1:23" ht="33.75" customHeight="1" x14ac:dyDescent="0.25">
      <c r="A9" s="47" t="str">
        <f>'Master List'!A9</f>
        <v>FP</v>
      </c>
      <c r="B9" s="47" t="str">
        <f>'Master List'!B9</f>
        <v>F2/7A4/003b</v>
      </c>
      <c r="C9" s="47" t="str">
        <f>'Master List'!C9</f>
        <v>WAL/F2/003b</v>
      </c>
      <c r="D9" s="48">
        <f>'Programmes (ENG)'!D9</f>
        <v>1</v>
      </c>
      <c r="E9" s="54" t="str">
        <f t="shared" si="0"/>
        <v>Meddygaeth Geriatreg, Niwroleg / Meddygaeth Adsefydlu, Obstetreg a Gynaecoleg</v>
      </c>
      <c r="F9" s="49" t="str">
        <f>VLOOKUP('Programmes (ENG)'!F9, 'CWM &amp; Location'!B:D, 2, FALSE)</f>
        <v>Bwrdd Iechyd Prifysgol Caerdydd a'r Fro</v>
      </c>
      <c r="G9" s="49" t="str">
        <f>IF('Programmes (ENG)'!G9="Supervisor to be confirmed", "Goruchwyliwr I'w Gadarnhau", 'Programmes (ENG)'!G9)</f>
        <v>Dr Cherry Shute</v>
      </c>
      <c r="H9" s="47" t="str">
        <f>VLOOKUP('Programmes (ENG)'!H9, 'CWM &amp; Location'!B:D, 2, FALSE)</f>
        <v>Ysbyty Athrofaol Llandochau</v>
      </c>
      <c r="I9" s="47" t="str">
        <f>VLOOKUP('Programmes (ENG)'!I9, 'CWM &amp; Location'!B:D, 2, FALSE)</f>
        <v>Penarth</v>
      </c>
      <c r="J9" s="47" t="str">
        <f>IF('Master List'!I9="", VLOOKUP('Master List'!H9, 'CWM &amp; Location'!B:D, 2, FALSE), CONCATENATE(VLOOKUP('Master List'!H9, 'CWM &amp; Location'!B:D, 2, FALSE), " / ", VLOOKUP('Master List'!I9, 'CWM &amp; Location'!B:D, 2, FALSE)))</f>
        <v>Meddygaeth Geriatreg</v>
      </c>
      <c r="K9" s="47" t="str">
        <f>IF('Programmes (ENG)'!K9="Supervisor to be confirmed", "Goruchwyliwr I'w Gadarnhau", 'Programmes (ENG)'!K9)</f>
        <v>Dr Cherry Shute</v>
      </c>
      <c r="L9" s="47" t="str">
        <f>VLOOKUP('Programmes (ENG)'!L9, 'CWM &amp; Location'!B:D, 2, FALSE)</f>
        <v>Ysbyty Athrofaol Cymru / Ysbyty Athrofaol Llandochau</v>
      </c>
      <c r="M9" s="47" t="str">
        <f>VLOOKUP('Programmes (ENG)'!M9, 'CWM &amp; Location'!B:D, 2, FALSE)</f>
        <v>Caerdydd / Penarth</v>
      </c>
      <c r="N9" s="47" t="str">
        <f>IF('Master List'!O9="", VLOOKUP('Master List'!N9, 'CWM &amp; Location'!B:D, 2, FALSE), CONCATENATE(VLOOKUP('Master List'!N9, 'CWM &amp; Location'!B:D, 2, FALSE), " / ", VLOOKUP('Master List'!O9, 'CWM &amp; Location'!B:D, 2, FALSE)))</f>
        <v>Niwroleg / Meddygaeth Adsefydlu</v>
      </c>
      <c r="O9" s="47" t="str">
        <f>IF('Programmes (ENG)'!O9="Supervisor to be confirmed", "Goruchwyliwr I'w Gadarnhau", 'Programmes (ENG)'!O9)</f>
        <v>Dr Swaroop Shanbhag</v>
      </c>
      <c r="P9" s="47" t="str">
        <f>VLOOKUP('Programmes (ENG)'!P9, 'CWM &amp; Location'!B:D, 2, FALSE)</f>
        <v>Ysbyty Athrofaol Cymru</v>
      </c>
      <c r="Q9" s="47" t="str">
        <f>VLOOKUP('Programmes (ENG)'!Q9, 'CWM &amp; Location'!B:D, 2, FALSE)</f>
        <v>Caerdydd</v>
      </c>
      <c r="R9" s="47" t="str">
        <f>IF('Master List'!U9="", VLOOKUP('Master List'!T9, 'CWM &amp; Location'!B:D, 2, FALSE), CONCATENATE(VLOOKUP('Master List'!T9, 'CWM &amp; Location'!B:D, 2, FALSE), " / ", VLOOKUP('Master List'!U9, 'CWM &amp; Location'!B:D, 2, FALSE)))</f>
        <v>Obstetreg a Gynaecoleg</v>
      </c>
      <c r="S9" s="47" t="str">
        <f>IF('Programmes (ENG)'!S9="Supervisor to be confirmed", "Goruchwyliwr I'w Gadarnhau", 'Programmes (ENG)'!S9)</f>
        <v>Mr Anthony Griffiths</v>
      </c>
      <c r="T9" s="49" t="str">
        <f>IF('Master List'!Y9="", "", VLOOKUP('Programmes (ENG)'!T9, 'CWM &amp; Location'!B:D, 2, FALSE))</f>
        <v/>
      </c>
      <c r="U9" s="49" t="str">
        <f>IF(T9="", "", VLOOKUP('Programmes (ENG)'!U9, 'CWM &amp; Location'!B:D, 2, FALSE))</f>
        <v/>
      </c>
      <c r="V9" s="49" t="str">
        <f>IF('Programmes (ENG)'!V9="", "", VLOOKUP('Programmes (ENG)'!V9, 'CWM &amp; Location'!B:D, 2, FALSE))</f>
        <v/>
      </c>
      <c r="W9" s="49" t="str">
        <f>IF('Programmes (ENG)'!W9="", "", IF('Programmes (ENG)'!W9="Supervisor to be confirmed", 'CWM &amp; Location'!$C$207, 'Programmes (ENG)'!W9))</f>
        <v/>
      </c>
    </row>
    <row r="10" spans="1:23" ht="33.75" customHeight="1" x14ac:dyDescent="0.25">
      <c r="A10" s="47" t="str">
        <f>'Master List'!A10</f>
        <v>FP</v>
      </c>
      <c r="B10" s="47" t="str">
        <f>'Master List'!B10</f>
        <v>F2/7A4/003c</v>
      </c>
      <c r="C10" s="47" t="str">
        <f>'Master List'!C10</f>
        <v>WAL/F2/003c</v>
      </c>
      <c r="D10" s="48">
        <f>'Programmes (ENG)'!D10</f>
        <v>1</v>
      </c>
      <c r="E10" s="54" t="str">
        <f t="shared" si="0"/>
        <v>Obstetreg a Gynaecoleg, Meddygaeth Geriatreg, Niwroleg / Meddygaeth Adsefydlu</v>
      </c>
      <c r="F10" s="49" t="str">
        <f>VLOOKUP('Programmes (ENG)'!F10, 'CWM &amp; Location'!B:D, 2, FALSE)</f>
        <v>Bwrdd Iechyd Prifysgol Caerdydd a'r Fro</v>
      </c>
      <c r="G10" s="49" t="str">
        <f>IF('Programmes (ENG)'!G10="Supervisor to be confirmed", "Goruchwyliwr I'w Gadarnhau", 'Programmes (ENG)'!G10)</f>
        <v>Mr Anthony Griffiths</v>
      </c>
      <c r="H10" s="47" t="str">
        <f>VLOOKUP('Programmes (ENG)'!H10, 'CWM &amp; Location'!B:D, 2, FALSE)</f>
        <v>Ysbyty Athrofaol Cymru</v>
      </c>
      <c r="I10" s="47" t="str">
        <f>VLOOKUP('Programmes (ENG)'!I10, 'CWM &amp; Location'!B:D, 2, FALSE)</f>
        <v>Caerdydd</v>
      </c>
      <c r="J10" s="47" t="str">
        <f>IF('Master List'!I10="", VLOOKUP('Master List'!H10, 'CWM &amp; Location'!B:D, 2, FALSE), CONCATENATE(VLOOKUP('Master List'!H10, 'CWM &amp; Location'!B:D, 2, FALSE), " / ", VLOOKUP('Master List'!I10, 'CWM &amp; Location'!B:D, 2, FALSE)))</f>
        <v>Obstetreg a Gynaecoleg</v>
      </c>
      <c r="K10" s="47" t="str">
        <f>IF('Programmes (ENG)'!K10="Supervisor to be confirmed", "Goruchwyliwr I'w Gadarnhau", 'Programmes (ENG)'!K10)</f>
        <v>Mr Anthony Griffiths</v>
      </c>
      <c r="L10" s="47" t="str">
        <f>VLOOKUP('Programmes (ENG)'!L10, 'CWM &amp; Location'!B:D, 2, FALSE)</f>
        <v>Ysbyty Athrofaol Llandochau</v>
      </c>
      <c r="M10" s="47" t="str">
        <f>VLOOKUP('Programmes (ENG)'!M10, 'CWM &amp; Location'!B:D, 2, FALSE)</f>
        <v>Penarth</v>
      </c>
      <c r="N10" s="47" t="str">
        <f>IF('Master List'!O10="", VLOOKUP('Master List'!N10, 'CWM &amp; Location'!B:D, 2, FALSE), CONCATENATE(VLOOKUP('Master List'!N10, 'CWM &amp; Location'!B:D, 2, FALSE), " / ", VLOOKUP('Master List'!O10, 'CWM &amp; Location'!B:D, 2, FALSE)))</f>
        <v>Meddygaeth Geriatreg</v>
      </c>
      <c r="O10" s="47" t="str">
        <f>IF('Programmes (ENG)'!O10="Supervisor to be confirmed", "Goruchwyliwr I'w Gadarnhau", 'Programmes (ENG)'!O10)</f>
        <v>Dr Cherry Shute</v>
      </c>
      <c r="P10" s="47" t="str">
        <f>VLOOKUP('Programmes (ENG)'!P10, 'CWM &amp; Location'!B:D, 2, FALSE)</f>
        <v>Ysbyty Athrofaol Cymru / Ysbyty Athrofaol Llandochau</v>
      </c>
      <c r="Q10" s="47" t="str">
        <f>VLOOKUP('Programmes (ENG)'!Q10, 'CWM &amp; Location'!B:D, 2, FALSE)</f>
        <v>Caerdydd / Penarth</v>
      </c>
      <c r="R10" s="47" t="str">
        <f>IF('Master List'!U10="", VLOOKUP('Master List'!T10, 'CWM &amp; Location'!B:D, 2, FALSE), CONCATENATE(VLOOKUP('Master List'!T10, 'CWM &amp; Location'!B:D, 2, FALSE), " / ", VLOOKUP('Master List'!U10, 'CWM &amp; Location'!B:D, 2, FALSE)))</f>
        <v>Niwroleg / Meddygaeth Adsefydlu</v>
      </c>
      <c r="S10" s="47" t="str">
        <f>IF('Programmes (ENG)'!S10="Supervisor to be confirmed", "Goruchwyliwr I'w Gadarnhau", 'Programmes (ENG)'!S10)</f>
        <v>Dr Swaroop Shanbhag</v>
      </c>
      <c r="T10" s="49" t="str">
        <f>IF('Master List'!Y10="", "", VLOOKUP('Programmes (ENG)'!T10, 'CWM &amp; Location'!B:D, 2, FALSE))</f>
        <v/>
      </c>
      <c r="U10" s="49" t="str">
        <f>IF(T10="", "", VLOOKUP('Programmes (ENG)'!U10, 'CWM &amp; Location'!B:D, 2, FALSE))</f>
        <v/>
      </c>
      <c r="V10" s="49" t="str">
        <f>IF('Programmes (ENG)'!V10="", "", VLOOKUP('Programmes (ENG)'!V10, 'CWM &amp; Location'!B:D, 2, FALSE))</f>
        <v/>
      </c>
      <c r="W10" s="49" t="str">
        <f>IF('Programmes (ENG)'!W10="", "", IF('Programmes (ENG)'!W10="Supervisor to be confirmed", 'CWM &amp; Location'!$C$207, 'Programmes (ENG)'!W10))</f>
        <v/>
      </c>
    </row>
    <row r="11" spans="1:23" ht="33.75" customHeight="1" x14ac:dyDescent="0.25">
      <c r="A11" s="47" t="str">
        <f>'Master List'!A11</f>
        <v>FP</v>
      </c>
      <c r="B11" s="47" t="str">
        <f>'Master List'!B11</f>
        <v>F2/7A4/004a</v>
      </c>
      <c r="C11" s="47" t="str">
        <f>'Master List'!C11</f>
        <v>WAL/F2/004a</v>
      </c>
      <c r="D11" s="48">
        <f>'Programmes (ENG)'!D11</f>
        <v>1</v>
      </c>
      <c r="E11" s="54" t="str">
        <f t="shared" si="0"/>
        <v>Practis Cyffredinol, Ffarmacoleg Glinigol a Therapiwteg, Llawdriniaeth Gyffredinol / Llawdriniaeth Gastroberfeddol Usaf</v>
      </c>
      <c r="F11" s="49" t="str">
        <f>VLOOKUP('Programmes (ENG)'!F11, 'CWM &amp; Location'!B:D, 2, FALSE)</f>
        <v>Bwrdd Iechyd Prifysgol Caerdydd a'r Fro</v>
      </c>
      <c r="G11" s="49" t="str">
        <f>IF('Programmes (ENG)'!G11="Supervisor to be confirmed", "Goruchwyliwr I'w Gadarnhau", 'Programmes (ENG)'!G11)</f>
        <v>Dr Philip Lloyd</v>
      </c>
      <c r="H11" s="47" t="str">
        <f>VLOOKUP('Programmes (ENG)'!H11, 'CWM &amp; Location'!B:D, 2, FALSE)</f>
        <v>Roath House Surgery</v>
      </c>
      <c r="I11" s="47" t="str">
        <f>VLOOKUP('Programmes (ENG)'!I11, 'CWM &amp; Location'!B:D, 2, FALSE)</f>
        <v>Caerdydd</v>
      </c>
      <c r="J11" s="47" t="str">
        <f>IF('Master List'!I11="", VLOOKUP('Master List'!H11, 'CWM &amp; Location'!B:D, 2, FALSE), CONCATENATE(VLOOKUP('Master List'!H11, 'CWM &amp; Location'!B:D, 2, FALSE), " / ", VLOOKUP('Master List'!I11, 'CWM &amp; Location'!B:D, 2, FALSE)))</f>
        <v>Practis Cyffredinol</v>
      </c>
      <c r="K11" s="47" t="str">
        <f>IF('Programmes (ENG)'!K11="Supervisor to be confirmed", "Goruchwyliwr I'w Gadarnhau", 'Programmes (ENG)'!K11)</f>
        <v>Dr Philip Lloyd</v>
      </c>
      <c r="L11" s="47" t="str">
        <f>VLOOKUP('Programmes (ENG)'!L11, 'CWM &amp; Location'!B:D, 2, FALSE)</f>
        <v>Ysbyty Athrofaol Llandochau</v>
      </c>
      <c r="M11" s="47" t="str">
        <f>VLOOKUP('Programmes (ENG)'!M11, 'CWM &amp; Location'!B:D, 2, FALSE)</f>
        <v>Penarth</v>
      </c>
      <c r="N11" s="47" t="str">
        <f>IF('Master List'!O11="", VLOOKUP('Master List'!N11, 'CWM &amp; Location'!B:D, 2, FALSE), CONCATENATE(VLOOKUP('Master List'!N11, 'CWM &amp; Location'!B:D, 2, FALSE), " / ", VLOOKUP('Master List'!O11, 'CWM &amp; Location'!B:D, 2, FALSE)))</f>
        <v>Ffarmacoleg Glinigol a Therapiwteg</v>
      </c>
      <c r="O11" s="47" t="str">
        <f>IF('Programmes (ENG)'!O11="Supervisor to be confirmed", "Goruchwyliwr I'w Gadarnhau", 'Programmes (ENG)'!O11)</f>
        <v>Dr James Coulson</v>
      </c>
      <c r="P11" s="47" t="str">
        <f>VLOOKUP('Programmes (ENG)'!P11, 'CWM &amp; Location'!B:D, 2, FALSE)</f>
        <v>Ysbyty Athrofaol Cymru</v>
      </c>
      <c r="Q11" s="47" t="str">
        <f>VLOOKUP('Programmes (ENG)'!Q11, 'CWM &amp; Location'!B:D, 2, FALSE)</f>
        <v>Caerdydd</v>
      </c>
      <c r="R11" s="47" t="str">
        <f>IF('Master List'!U11="", VLOOKUP('Master List'!T11, 'CWM &amp; Location'!B:D, 2, FALSE), CONCATENATE(VLOOKUP('Master List'!T11, 'CWM &amp; Location'!B:D, 2, FALSE), " / ", VLOOKUP('Master List'!U11, 'CWM &amp; Location'!B:D, 2, FALSE)))</f>
        <v>Llawdriniaeth Gyffredinol / Llawdriniaeth Gastroberfeddol Usaf</v>
      </c>
      <c r="S11" s="47" t="str">
        <f>IF('Programmes (ENG)'!S11="Supervisor to be confirmed", "Goruchwyliwr I'w Gadarnhau", 'Programmes (ENG)'!S11)</f>
        <v>Mr Tarig Abdelrahman</v>
      </c>
      <c r="T11" s="49" t="str">
        <f>IF('Master List'!Y11="", "", VLOOKUP('Programmes (ENG)'!T11, 'CWM &amp; Location'!B:D, 2, FALSE))</f>
        <v/>
      </c>
      <c r="U11" s="49" t="str">
        <f>IF(T11="", "", VLOOKUP('Programmes (ENG)'!U11, 'CWM &amp; Location'!B:D, 2, FALSE))</f>
        <v/>
      </c>
      <c r="V11" s="49" t="str">
        <f>IF('Programmes (ENG)'!V11="", "", VLOOKUP('Programmes (ENG)'!V11, 'CWM &amp; Location'!B:D, 2, FALSE))</f>
        <v/>
      </c>
      <c r="W11" s="49" t="str">
        <f>IF('Programmes (ENG)'!W11="", "", IF('Programmes (ENG)'!W11="Supervisor to be confirmed", 'CWM &amp; Location'!$C$207, 'Programmes (ENG)'!W11))</f>
        <v/>
      </c>
    </row>
    <row r="12" spans="1:23" ht="33.75" customHeight="1" x14ac:dyDescent="0.25">
      <c r="A12" s="47" t="str">
        <f>'Master List'!A12</f>
        <v>FP</v>
      </c>
      <c r="B12" s="47" t="str">
        <f>'Master List'!B12</f>
        <v>F2/7A4/004b</v>
      </c>
      <c r="C12" s="47" t="str">
        <f>'Master List'!C12</f>
        <v>WAL/F2/004b</v>
      </c>
      <c r="D12" s="48">
        <f>'Programmes (ENG)'!D12</f>
        <v>1</v>
      </c>
      <c r="E12" s="54" t="str">
        <f t="shared" si="0"/>
        <v>Llawdriniaeth Gyffredinol / Llawdriniaeth Gastroberfeddol Usaf, Practis Cyffredinol, Ffarmacoleg Glinigol a Therapiwteg</v>
      </c>
      <c r="F12" s="49" t="str">
        <f>VLOOKUP('Programmes (ENG)'!F12, 'CWM &amp; Location'!B:D, 2, FALSE)</f>
        <v>Bwrdd Iechyd Prifysgol Caerdydd a'r Fro</v>
      </c>
      <c r="G12" s="49" t="str">
        <f>IF('Programmes (ENG)'!G12="Supervisor to be confirmed", "Goruchwyliwr I'w Gadarnhau", 'Programmes (ENG)'!G12)</f>
        <v>Mr Tarig Abdelrahman</v>
      </c>
      <c r="H12" s="47" t="str">
        <f>VLOOKUP('Programmes (ENG)'!H12, 'CWM &amp; Location'!B:D, 2, FALSE)</f>
        <v>Ysbyty Athrofaol Cymru</v>
      </c>
      <c r="I12" s="47" t="str">
        <f>VLOOKUP('Programmes (ENG)'!I12, 'CWM &amp; Location'!B:D, 2, FALSE)</f>
        <v>Caerdydd</v>
      </c>
      <c r="J12" s="47" t="str">
        <f>IF('Master List'!I12="", VLOOKUP('Master List'!H12, 'CWM &amp; Location'!B:D, 2, FALSE), CONCATENATE(VLOOKUP('Master List'!H12, 'CWM &amp; Location'!B:D, 2, FALSE), " / ", VLOOKUP('Master List'!I12, 'CWM &amp; Location'!B:D, 2, FALSE)))</f>
        <v>Llawdriniaeth Gyffredinol / Llawdriniaeth Gastroberfeddol Usaf</v>
      </c>
      <c r="K12" s="47" t="str">
        <f>IF('Programmes (ENG)'!K12="Supervisor to be confirmed", "Goruchwyliwr I'w Gadarnhau", 'Programmes (ENG)'!K12)</f>
        <v>Mr Tarig Abdelrahman</v>
      </c>
      <c r="L12" s="47" t="str">
        <f>VLOOKUP('Programmes (ENG)'!L12, 'CWM &amp; Location'!B:D, 2, FALSE)</f>
        <v>Roath House Surgery</v>
      </c>
      <c r="M12" s="47" t="str">
        <f>VLOOKUP('Programmes (ENG)'!M12, 'CWM &amp; Location'!B:D, 2, FALSE)</f>
        <v>Caerdydd</v>
      </c>
      <c r="N12" s="47" t="str">
        <f>IF('Master List'!O12="", VLOOKUP('Master List'!N12, 'CWM &amp; Location'!B:D, 2, FALSE), CONCATENATE(VLOOKUP('Master List'!N12, 'CWM &amp; Location'!B:D, 2, FALSE), " / ", VLOOKUP('Master List'!O12, 'CWM &amp; Location'!B:D, 2, FALSE)))</f>
        <v>Practis Cyffredinol</v>
      </c>
      <c r="O12" s="47" t="str">
        <f>IF('Programmes (ENG)'!O12="Supervisor to be confirmed", "Goruchwyliwr I'w Gadarnhau", 'Programmes (ENG)'!O12)</f>
        <v>Dr Philip Lloyd</v>
      </c>
      <c r="P12" s="47" t="str">
        <f>VLOOKUP('Programmes (ENG)'!P12, 'CWM &amp; Location'!B:D, 2, FALSE)</f>
        <v>Ysbyty Athrofaol Llandochau</v>
      </c>
      <c r="Q12" s="47" t="str">
        <f>VLOOKUP('Programmes (ENG)'!Q12, 'CWM &amp; Location'!B:D, 2, FALSE)</f>
        <v>Penarth</v>
      </c>
      <c r="R12" s="47" t="str">
        <f>IF('Master List'!U12="", VLOOKUP('Master List'!T12, 'CWM &amp; Location'!B:D, 2, FALSE), CONCATENATE(VLOOKUP('Master List'!T12, 'CWM &amp; Location'!B:D, 2, FALSE), " / ", VLOOKUP('Master List'!U12, 'CWM &amp; Location'!B:D, 2, FALSE)))</f>
        <v>Ffarmacoleg Glinigol a Therapiwteg</v>
      </c>
      <c r="S12" s="47" t="str">
        <f>IF('Programmes (ENG)'!S12="Supervisor to be confirmed", "Goruchwyliwr I'w Gadarnhau", 'Programmes (ENG)'!S12)</f>
        <v>Dr James Coulson</v>
      </c>
      <c r="T12" s="49" t="str">
        <f>IF('Master List'!Y12="", "", VLOOKUP('Programmes (ENG)'!T12, 'CWM &amp; Location'!B:D, 2, FALSE))</f>
        <v/>
      </c>
      <c r="U12" s="49" t="str">
        <f>IF(T12="", "", VLOOKUP('Programmes (ENG)'!U12, 'CWM &amp; Location'!B:D, 2, FALSE))</f>
        <v/>
      </c>
      <c r="V12" s="49" t="str">
        <f>IF('Programmes (ENG)'!V12="", "", VLOOKUP('Programmes (ENG)'!V12, 'CWM &amp; Location'!B:D, 2, FALSE))</f>
        <v/>
      </c>
      <c r="W12" s="49" t="str">
        <f>IF('Programmes (ENG)'!W12="", "", IF('Programmes (ENG)'!W12="Supervisor to be confirmed", 'CWM &amp; Location'!$C$207, 'Programmes (ENG)'!W12))</f>
        <v/>
      </c>
    </row>
    <row r="13" spans="1:23" ht="33.75" customHeight="1" x14ac:dyDescent="0.25">
      <c r="A13" s="47" t="str">
        <f>'Master List'!A13</f>
        <v>FP</v>
      </c>
      <c r="B13" s="47" t="str">
        <f>'Master List'!B13</f>
        <v>F2/7A4/004c</v>
      </c>
      <c r="C13" s="47" t="str">
        <f>'Master List'!C13</f>
        <v>WAL/F2/004c</v>
      </c>
      <c r="D13" s="48">
        <f>'Programmes (ENG)'!D13</f>
        <v>1</v>
      </c>
      <c r="E13" s="54" t="str">
        <f t="shared" si="0"/>
        <v>Ffarmacoleg Glinigol a Therapiwteg, Llawdriniaeth Gyffredinol / Llawdriniaeth Gastroberfeddol Usaf, Practis Cyffredinol</v>
      </c>
      <c r="F13" s="49" t="str">
        <f>VLOOKUP('Programmes (ENG)'!F13, 'CWM &amp; Location'!B:D, 2, FALSE)</f>
        <v>Bwrdd Iechyd Prifysgol Caerdydd a'r Fro</v>
      </c>
      <c r="G13" s="49" t="str">
        <f>IF('Programmes (ENG)'!G13="Supervisor to be confirmed", "Goruchwyliwr I'w Gadarnhau", 'Programmes (ENG)'!G13)</f>
        <v>Dr James Coulson</v>
      </c>
      <c r="H13" s="47" t="str">
        <f>VLOOKUP('Programmes (ENG)'!H13, 'CWM &amp; Location'!B:D, 2, FALSE)</f>
        <v>Ysbyty Athrofaol Llandochau</v>
      </c>
      <c r="I13" s="47" t="str">
        <f>VLOOKUP('Programmes (ENG)'!I13, 'CWM &amp; Location'!B:D, 2, FALSE)</f>
        <v>Penarth</v>
      </c>
      <c r="J13" s="47" t="str">
        <f>IF('Master List'!I13="", VLOOKUP('Master List'!H13, 'CWM &amp; Location'!B:D, 2, FALSE), CONCATENATE(VLOOKUP('Master List'!H13, 'CWM &amp; Location'!B:D, 2, FALSE), " / ", VLOOKUP('Master List'!I13, 'CWM &amp; Location'!B:D, 2, FALSE)))</f>
        <v>Ffarmacoleg Glinigol a Therapiwteg</v>
      </c>
      <c r="K13" s="47" t="str">
        <f>IF('Programmes (ENG)'!K13="Supervisor to be confirmed", "Goruchwyliwr I'w Gadarnhau", 'Programmes (ENG)'!K13)</f>
        <v>Dr James Coulson</v>
      </c>
      <c r="L13" s="47" t="str">
        <f>VLOOKUP('Programmes (ENG)'!L13, 'CWM &amp; Location'!B:D, 2, FALSE)</f>
        <v>Ysbyty Athrofaol Cymru</v>
      </c>
      <c r="M13" s="47" t="str">
        <f>VLOOKUP('Programmes (ENG)'!M13, 'CWM &amp; Location'!B:D, 2, FALSE)</f>
        <v>Caerdydd</v>
      </c>
      <c r="N13" s="47" t="str">
        <f>IF('Master List'!O13="", VLOOKUP('Master List'!N13, 'CWM &amp; Location'!B:D, 2, FALSE), CONCATENATE(VLOOKUP('Master List'!N13, 'CWM &amp; Location'!B:D, 2, FALSE), " / ", VLOOKUP('Master List'!O13, 'CWM &amp; Location'!B:D, 2, FALSE)))</f>
        <v>Llawdriniaeth Gyffredinol / Llawdriniaeth Gastroberfeddol Usaf</v>
      </c>
      <c r="O13" s="47" t="str">
        <f>IF('Programmes (ENG)'!O13="Supervisor to be confirmed", "Goruchwyliwr I'w Gadarnhau", 'Programmes (ENG)'!O13)</f>
        <v>Mr Tarig Abdelrahman</v>
      </c>
      <c r="P13" s="47" t="str">
        <f>VLOOKUP('Programmes (ENG)'!P13, 'CWM &amp; Location'!B:D, 2, FALSE)</f>
        <v>Roath House Surgery</v>
      </c>
      <c r="Q13" s="47" t="str">
        <f>VLOOKUP('Programmes (ENG)'!Q13, 'CWM &amp; Location'!B:D, 2, FALSE)</f>
        <v>Caerdydd</v>
      </c>
      <c r="R13" s="47" t="str">
        <f>IF('Master List'!U13="", VLOOKUP('Master List'!T13, 'CWM &amp; Location'!B:D, 2, FALSE), CONCATENATE(VLOOKUP('Master List'!T13, 'CWM &amp; Location'!B:D, 2, FALSE), " / ", VLOOKUP('Master List'!U13, 'CWM &amp; Location'!B:D, 2, FALSE)))</f>
        <v>Practis Cyffredinol</v>
      </c>
      <c r="S13" s="47" t="str">
        <f>IF('Programmes (ENG)'!S13="Supervisor to be confirmed", "Goruchwyliwr I'w Gadarnhau", 'Programmes (ENG)'!S13)</f>
        <v>Dr Philip Lloyd</v>
      </c>
      <c r="T13" s="49" t="str">
        <f>IF('Master List'!Y13="", "", VLOOKUP('Programmes (ENG)'!T13, 'CWM &amp; Location'!B:D, 2, FALSE))</f>
        <v/>
      </c>
      <c r="U13" s="49" t="str">
        <f>IF(T13="", "", VLOOKUP('Programmes (ENG)'!U13, 'CWM &amp; Location'!B:D, 2, FALSE))</f>
        <v/>
      </c>
      <c r="V13" s="49" t="str">
        <f>IF('Programmes (ENG)'!V13="", "", VLOOKUP('Programmes (ENG)'!V13, 'CWM &amp; Location'!B:D, 2, FALSE))</f>
        <v/>
      </c>
      <c r="W13" s="49" t="str">
        <f>IF('Programmes (ENG)'!W13="", "", IF('Programmes (ENG)'!W13="Supervisor to be confirmed", 'CWM &amp; Location'!$C$207, 'Programmes (ENG)'!W13))</f>
        <v/>
      </c>
    </row>
    <row r="14" spans="1:23" ht="33.75" customHeight="1" x14ac:dyDescent="0.25">
      <c r="A14" s="47" t="str">
        <f>'Master List'!A14</f>
        <v>FP</v>
      </c>
      <c r="B14" s="47" t="str">
        <f>'Master List'!B14</f>
        <v>F2/7A4/005a</v>
      </c>
      <c r="C14" s="47" t="str">
        <f>'Master List'!C14</f>
        <v>WAL/F2/005a</v>
      </c>
      <c r="D14" s="48">
        <f>'Programmes (ENG)'!D14</f>
        <v>1</v>
      </c>
      <c r="E14" s="54" t="str">
        <f t="shared" si="0"/>
        <v>Practis Cyffredinol, Cardioleg, Meddygaeth Arennol</v>
      </c>
      <c r="F14" s="49" t="str">
        <f>VLOOKUP('Programmes (ENG)'!F14, 'CWM &amp; Location'!B:D, 2, FALSE)</f>
        <v>Bwrdd Iechyd Prifysgol Caerdydd a'r Fro</v>
      </c>
      <c r="G14" s="49" t="str">
        <f>IF('Programmes (ENG)'!G14="Supervisor to be confirmed", "Goruchwyliwr I'w Gadarnhau", 'Programmes (ENG)'!G14)</f>
        <v>Dr Victoria Cole</v>
      </c>
      <c r="H14" s="47" t="str">
        <f>VLOOKUP('Programmes (ENG)'!H14, 'CWM &amp; Location'!B:D, 2, FALSE)</f>
        <v>Rumney Primary Care Centre</v>
      </c>
      <c r="I14" s="47" t="str">
        <f>VLOOKUP('Programmes (ENG)'!I14, 'CWM &amp; Location'!B:D, 2, FALSE)</f>
        <v>Caerdydd</v>
      </c>
      <c r="J14" s="47" t="str">
        <f>IF('Master List'!I14="", VLOOKUP('Master List'!H14, 'CWM &amp; Location'!B:D, 2, FALSE), CONCATENATE(VLOOKUP('Master List'!H14, 'CWM &amp; Location'!B:D, 2, FALSE), " / ", VLOOKUP('Master List'!I14, 'CWM &amp; Location'!B:D, 2, FALSE)))</f>
        <v>Practis Cyffredinol</v>
      </c>
      <c r="K14" s="47" t="str">
        <f>IF('Programmes (ENG)'!K14="Supervisor to be confirmed", "Goruchwyliwr I'w Gadarnhau", 'Programmes (ENG)'!K14)</f>
        <v>Dr Victoria Cole</v>
      </c>
      <c r="L14" s="47" t="str">
        <f>VLOOKUP('Programmes (ENG)'!L14, 'CWM &amp; Location'!B:D, 2, FALSE)</f>
        <v>Ysbyty Athrofaol Cymru</v>
      </c>
      <c r="M14" s="47" t="str">
        <f>VLOOKUP('Programmes (ENG)'!M14, 'CWM &amp; Location'!B:D, 2, FALSE)</f>
        <v>Caerdydd</v>
      </c>
      <c r="N14" s="47" t="str">
        <f>IF('Master List'!O14="", VLOOKUP('Master List'!N14, 'CWM &amp; Location'!B:D, 2, FALSE), CONCATENATE(VLOOKUP('Master List'!N14, 'CWM &amp; Location'!B:D, 2, FALSE), " / ", VLOOKUP('Master List'!O14, 'CWM &amp; Location'!B:D, 2, FALSE)))</f>
        <v>Cardioleg</v>
      </c>
      <c r="O14" s="47" t="str">
        <f>IF('Programmes (ENG)'!O14="Supervisor to be confirmed", "Goruchwyliwr I'w Gadarnhau", 'Programmes (ENG)'!O14)</f>
        <v>Prof Zaheer Yousef</v>
      </c>
      <c r="P14" s="47" t="str">
        <f>VLOOKUP('Programmes (ENG)'!P14, 'CWM &amp; Location'!B:D, 2, FALSE)</f>
        <v>Ysbyty Athrofaol Cymru</v>
      </c>
      <c r="Q14" s="47" t="str">
        <f>VLOOKUP('Programmes (ENG)'!Q14, 'CWM &amp; Location'!B:D, 2, FALSE)</f>
        <v>Caerdydd</v>
      </c>
      <c r="R14" s="47" t="str">
        <f>IF('Master List'!U14="", VLOOKUP('Master List'!T14, 'CWM &amp; Location'!B:D, 2, FALSE), CONCATENATE(VLOOKUP('Master List'!T14, 'CWM &amp; Location'!B:D, 2, FALSE), " / ", VLOOKUP('Master List'!U14, 'CWM &amp; Location'!B:D, 2, FALSE)))</f>
        <v>Meddygaeth Arennol</v>
      </c>
      <c r="S14" s="47" t="str">
        <f>IF('Programmes (ENG)'!S14="Supervisor to be confirmed", "Goruchwyliwr I'w Gadarnhau", 'Programmes (ENG)'!S14)</f>
        <v>Dr Mat Davies</v>
      </c>
      <c r="T14" s="49" t="str">
        <f>IF('Master List'!Y14="", "", VLOOKUP('Programmes (ENG)'!T14, 'CWM &amp; Location'!B:D, 2, FALSE))</f>
        <v/>
      </c>
      <c r="U14" s="49" t="str">
        <f>IF(T14="", "", VLOOKUP('Programmes (ENG)'!U14, 'CWM &amp; Location'!B:D, 2, FALSE))</f>
        <v/>
      </c>
      <c r="V14" s="49" t="str">
        <f>IF('Programmes (ENG)'!V14="", "", VLOOKUP('Programmes (ENG)'!V14, 'CWM &amp; Location'!B:D, 2, FALSE))</f>
        <v/>
      </c>
      <c r="W14" s="49" t="str">
        <f>IF('Programmes (ENG)'!W14="", "", IF('Programmes (ENG)'!W14="Supervisor to be confirmed", 'CWM &amp; Location'!$C$207, 'Programmes (ENG)'!W14))</f>
        <v/>
      </c>
    </row>
    <row r="15" spans="1:23" ht="33.75" customHeight="1" x14ac:dyDescent="0.25">
      <c r="A15" s="47" t="str">
        <f>'Master List'!A15</f>
        <v>FP</v>
      </c>
      <c r="B15" s="47" t="str">
        <f>'Master List'!B15</f>
        <v>F2/7A4/005b</v>
      </c>
      <c r="C15" s="47" t="str">
        <f>'Master List'!C15</f>
        <v>WAL/F2/005b</v>
      </c>
      <c r="D15" s="48">
        <f>'Programmes (ENG)'!D15</f>
        <v>1</v>
      </c>
      <c r="E15" s="54" t="str">
        <f t="shared" si="0"/>
        <v>Meddygaeth Arennol, Practis Cyffredinol, Cardioleg</v>
      </c>
      <c r="F15" s="49" t="str">
        <f>VLOOKUP('Programmes (ENG)'!F15, 'CWM &amp; Location'!B:D, 2, FALSE)</f>
        <v>Bwrdd Iechyd Prifysgol Caerdydd a'r Fro</v>
      </c>
      <c r="G15" s="49" t="str">
        <f>IF('Programmes (ENG)'!G15="Supervisor to be confirmed", "Goruchwyliwr I'w Gadarnhau", 'Programmes (ENG)'!G15)</f>
        <v>Dr Mat Davies</v>
      </c>
      <c r="H15" s="47" t="str">
        <f>VLOOKUP('Programmes (ENG)'!H15, 'CWM &amp; Location'!B:D, 2, FALSE)</f>
        <v>Ysbyty Athrofaol Cymru</v>
      </c>
      <c r="I15" s="47" t="str">
        <f>VLOOKUP('Programmes (ENG)'!I15, 'CWM &amp; Location'!B:D, 2, FALSE)</f>
        <v>Caerdydd</v>
      </c>
      <c r="J15" s="47" t="str">
        <f>IF('Master List'!I15="", VLOOKUP('Master List'!H15, 'CWM &amp; Location'!B:D, 2, FALSE), CONCATENATE(VLOOKUP('Master List'!H15, 'CWM &amp; Location'!B:D, 2, FALSE), " / ", VLOOKUP('Master List'!I15, 'CWM &amp; Location'!B:D, 2, FALSE)))</f>
        <v>Meddygaeth Arennol</v>
      </c>
      <c r="K15" s="47" t="str">
        <f>IF('Programmes (ENG)'!K15="Supervisor to be confirmed", "Goruchwyliwr I'w Gadarnhau", 'Programmes (ENG)'!K15)</f>
        <v>Dr Mat Davies</v>
      </c>
      <c r="L15" s="47" t="str">
        <f>VLOOKUP('Programmes (ENG)'!L15, 'CWM &amp; Location'!B:D, 2, FALSE)</f>
        <v>Rumney Primary Care Centre</v>
      </c>
      <c r="M15" s="47" t="str">
        <f>VLOOKUP('Programmes (ENG)'!M15, 'CWM &amp; Location'!B:D, 2, FALSE)</f>
        <v>Caerdydd</v>
      </c>
      <c r="N15" s="47" t="str">
        <f>IF('Master List'!O15="", VLOOKUP('Master List'!N15, 'CWM &amp; Location'!B:D, 2, FALSE), CONCATENATE(VLOOKUP('Master List'!N15, 'CWM &amp; Location'!B:D, 2, FALSE), " / ", VLOOKUP('Master List'!O15, 'CWM &amp; Location'!B:D, 2, FALSE)))</f>
        <v>Practis Cyffredinol</v>
      </c>
      <c r="O15" s="47" t="str">
        <f>IF('Programmes (ENG)'!O15="Supervisor to be confirmed", "Goruchwyliwr I'w Gadarnhau", 'Programmes (ENG)'!O15)</f>
        <v>Dr Victoria Cole</v>
      </c>
      <c r="P15" s="47" t="str">
        <f>VLOOKUP('Programmes (ENG)'!P15, 'CWM &amp; Location'!B:D, 2, FALSE)</f>
        <v>Ysbyty Athrofaol Cymru</v>
      </c>
      <c r="Q15" s="47" t="str">
        <f>VLOOKUP('Programmes (ENG)'!Q15, 'CWM &amp; Location'!B:D, 2, FALSE)</f>
        <v>Caerdydd</v>
      </c>
      <c r="R15" s="47" t="str">
        <f>IF('Master List'!U15="", VLOOKUP('Master List'!T15, 'CWM &amp; Location'!B:D, 2, FALSE), CONCATENATE(VLOOKUP('Master List'!T15, 'CWM &amp; Location'!B:D, 2, FALSE), " / ", VLOOKUP('Master List'!U15, 'CWM &amp; Location'!B:D, 2, FALSE)))</f>
        <v>Cardioleg</v>
      </c>
      <c r="S15" s="47" t="str">
        <f>IF('Programmes (ENG)'!S15="Supervisor to be confirmed", "Goruchwyliwr I'w Gadarnhau", 'Programmes (ENG)'!S15)</f>
        <v>Prof Zaheer Yousef</v>
      </c>
      <c r="T15" s="49" t="str">
        <f>IF('Master List'!Y15="", "", VLOOKUP('Programmes (ENG)'!T15, 'CWM &amp; Location'!B:D, 2, FALSE))</f>
        <v/>
      </c>
      <c r="U15" s="49" t="str">
        <f>IF(T15="", "", VLOOKUP('Programmes (ENG)'!U15, 'CWM &amp; Location'!B:D, 2, FALSE))</f>
        <v/>
      </c>
      <c r="V15" s="49" t="str">
        <f>IF('Programmes (ENG)'!V15="", "", VLOOKUP('Programmes (ENG)'!V15, 'CWM &amp; Location'!B:D, 2, FALSE))</f>
        <v/>
      </c>
      <c r="W15" s="49" t="str">
        <f>IF('Programmes (ENG)'!W15="", "", IF('Programmes (ENG)'!W15="Supervisor to be confirmed", 'CWM &amp; Location'!$C$207, 'Programmes (ENG)'!W15))</f>
        <v/>
      </c>
    </row>
    <row r="16" spans="1:23" ht="33.75" customHeight="1" x14ac:dyDescent="0.25">
      <c r="A16" s="47" t="str">
        <f>'Master List'!A16</f>
        <v>FP</v>
      </c>
      <c r="B16" s="47" t="str">
        <f>'Master List'!B16</f>
        <v>F2/7A4/005c</v>
      </c>
      <c r="C16" s="47" t="str">
        <f>'Master List'!C16</f>
        <v>WAL/F2/005c</v>
      </c>
      <c r="D16" s="48">
        <f>'Programmes (ENG)'!D16</f>
        <v>1</v>
      </c>
      <c r="E16" s="54" t="str">
        <f t="shared" si="0"/>
        <v>Cardioleg, Meddygaeth Arennol, Practis Cyffredinol</v>
      </c>
      <c r="F16" s="49" t="str">
        <f>VLOOKUP('Programmes (ENG)'!F16, 'CWM &amp; Location'!B:D, 2, FALSE)</f>
        <v>Bwrdd Iechyd Prifysgol Caerdydd a'r Fro</v>
      </c>
      <c r="G16" s="49" t="str">
        <f>IF('Programmes (ENG)'!G16="Supervisor to be confirmed", "Goruchwyliwr I'w Gadarnhau", 'Programmes (ENG)'!G16)</f>
        <v>Prof Zaheer Yousef</v>
      </c>
      <c r="H16" s="47" t="str">
        <f>VLOOKUP('Programmes (ENG)'!H16, 'CWM &amp; Location'!B:D, 2, FALSE)</f>
        <v>Ysbyty Athrofaol Cymru</v>
      </c>
      <c r="I16" s="47" t="str">
        <f>VLOOKUP('Programmes (ENG)'!I16, 'CWM &amp; Location'!B:D, 2, FALSE)</f>
        <v>Caerdydd</v>
      </c>
      <c r="J16" s="47" t="str">
        <f>IF('Master List'!I16="", VLOOKUP('Master List'!H16, 'CWM &amp; Location'!B:D, 2, FALSE), CONCATENATE(VLOOKUP('Master List'!H16, 'CWM &amp; Location'!B:D, 2, FALSE), " / ", VLOOKUP('Master List'!I16, 'CWM &amp; Location'!B:D, 2, FALSE)))</f>
        <v>Cardioleg</v>
      </c>
      <c r="K16" s="47" t="str">
        <f>IF('Programmes (ENG)'!K16="Supervisor to be confirmed", "Goruchwyliwr I'w Gadarnhau", 'Programmes (ENG)'!K16)</f>
        <v>Prof Zaheer Yousef</v>
      </c>
      <c r="L16" s="47" t="str">
        <f>VLOOKUP('Programmes (ENG)'!L16, 'CWM &amp; Location'!B:D, 2, FALSE)</f>
        <v>Ysbyty Athrofaol Cymru</v>
      </c>
      <c r="M16" s="47" t="str">
        <f>VLOOKUP('Programmes (ENG)'!M16, 'CWM &amp; Location'!B:D, 2, FALSE)</f>
        <v>Caerdydd</v>
      </c>
      <c r="N16" s="47" t="str">
        <f>IF('Master List'!O16="", VLOOKUP('Master List'!N16, 'CWM &amp; Location'!B:D, 2, FALSE), CONCATENATE(VLOOKUP('Master List'!N16, 'CWM &amp; Location'!B:D, 2, FALSE), " / ", VLOOKUP('Master List'!O16, 'CWM &amp; Location'!B:D, 2, FALSE)))</f>
        <v>Meddygaeth Arennol</v>
      </c>
      <c r="O16" s="47" t="str">
        <f>IF('Programmes (ENG)'!O16="Supervisor to be confirmed", "Goruchwyliwr I'w Gadarnhau", 'Programmes (ENG)'!O16)</f>
        <v>Dr Mat Davies</v>
      </c>
      <c r="P16" s="47" t="str">
        <f>VLOOKUP('Programmes (ENG)'!P16, 'CWM &amp; Location'!B:D, 2, FALSE)</f>
        <v>Rumney Primary Care Centre</v>
      </c>
      <c r="Q16" s="47" t="str">
        <f>VLOOKUP('Programmes (ENG)'!Q16, 'CWM &amp; Location'!B:D, 2, FALSE)</f>
        <v>Caerdydd</v>
      </c>
      <c r="R16" s="47" t="str">
        <f>IF('Master List'!U16="", VLOOKUP('Master List'!T16, 'CWM &amp; Location'!B:D, 2, FALSE), CONCATENATE(VLOOKUP('Master List'!T16, 'CWM &amp; Location'!B:D, 2, FALSE), " / ", VLOOKUP('Master List'!U16, 'CWM &amp; Location'!B:D, 2, FALSE)))</f>
        <v>Practis Cyffredinol</v>
      </c>
      <c r="S16" s="47" t="str">
        <f>IF('Programmes (ENG)'!S16="Supervisor to be confirmed", "Goruchwyliwr I'w Gadarnhau", 'Programmes (ENG)'!S16)</f>
        <v>Dr Victoria Cole</v>
      </c>
      <c r="T16" s="49" t="str">
        <f>IF('Master List'!Y16="", "", VLOOKUP('Programmes (ENG)'!T16, 'CWM &amp; Location'!B:D, 2, FALSE))</f>
        <v/>
      </c>
      <c r="U16" s="49" t="str">
        <f>IF(T16="", "", VLOOKUP('Programmes (ENG)'!U16, 'CWM &amp; Location'!B:D, 2, FALSE))</f>
        <v/>
      </c>
      <c r="V16" s="49" t="str">
        <f>IF('Programmes (ENG)'!V16="", "", VLOOKUP('Programmes (ENG)'!V16, 'CWM &amp; Location'!B:D, 2, FALSE))</f>
        <v/>
      </c>
      <c r="W16" s="49" t="str">
        <f>IF('Programmes (ENG)'!W16="", "", IF('Programmes (ENG)'!W16="Supervisor to be confirmed", 'CWM &amp; Location'!$C$207, 'Programmes (ENG)'!W16))</f>
        <v/>
      </c>
    </row>
    <row r="17" spans="1:23" ht="33.75" customHeight="1" x14ac:dyDescent="0.25">
      <c r="A17" s="47" t="str">
        <f>'Master List'!A17</f>
        <v>FP</v>
      </c>
      <c r="B17" s="47" t="str">
        <f>'Master List'!B17</f>
        <v>F2/7A4/006a</v>
      </c>
      <c r="C17" s="47" t="str">
        <f>'Master List'!C17</f>
        <v>WAL/F2/006a</v>
      </c>
      <c r="D17" s="48">
        <f>'Programmes (ENG)'!D17</f>
        <v>1</v>
      </c>
      <c r="E17" s="54" t="str">
        <f t="shared" si="0"/>
        <v>Meddygaeth Gyffredinol (Mewnol) / Meddygaeth Fewnol Acíwt, Meddygaeth Geriatreg, Obstetreg a Gynaecoleg</v>
      </c>
      <c r="F17" s="49" t="str">
        <f>VLOOKUP('Programmes (ENG)'!F17, 'CWM &amp; Location'!B:D, 2, FALSE)</f>
        <v>Bwrdd Iechyd Prifysgol Caerdydd a'r Fro</v>
      </c>
      <c r="G17" s="49" t="str">
        <f>IF('Programmes (ENG)'!G17="Supervisor to be confirmed", "Goruchwyliwr I'w Gadarnhau", 'Programmes (ENG)'!G17)</f>
        <v>Dr Amlan Bhattacharya</v>
      </c>
      <c r="H17" s="47" t="str">
        <f>VLOOKUP('Programmes (ENG)'!H17, 'CWM &amp; Location'!B:D, 2, FALSE)</f>
        <v>Ysbyty Athrofaol Cymru</v>
      </c>
      <c r="I17" s="47" t="str">
        <f>VLOOKUP('Programmes (ENG)'!I17, 'CWM &amp; Location'!B:D, 2, FALSE)</f>
        <v>Caerdydd</v>
      </c>
      <c r="J17" s="47" t="str">
        <f>IF('Master List'!I17="", VLOOKUP('Master List'!H17, 'CWM &amp; Location'!B:D, 2, FALSE), CONCATENATE(VLOOKUP('Master List'!H17, 'CWM &amp; Location'!B:D, 2, FALSE), " / ", VLOOKUP('Master List'!I17, 'CWM &amp; Location'!B:D, 2, FALSE)))</f>
        <v>Meddygaeth Gyffredinol (Mewnol) / Meddygaeth Fewnol Acíwt</v>
      </c>
      <c r="K17" s="47" t="str">
        <f>IF('Programmes (ENG)'!K17="Supervisor to be confirmed", "Goruchwyliwr I'w Gadarnhau", 'Programmes (ENG)'!K17)</f>
        <v>Dr Amlan Bhattacharya</v>
      </c>
      <c r="L17" s="47" t="str">
        <f>VLOOKUP('Programmes (ENG)'!L17, 'CWM &amp; Location'!B:D, 2, FALSE)</f>
        <v>Ysbyty Athrofaol Llandochau</v>
      </c>
      <c r="M17" s="47" t="str">
        <f>VLOOKUP('Programmes (ENG)'!M17, 'CWM &amp; Location'!B:D, 2, FALSE)</f>
        <v>Penarth</v>
      </c>
      <c r="N17" s="47" t="str">
        <f>IF('Master List'!O17="", VLOOKUP('Master List'!N17, 'CWM &amp; Location'!B:D, 2, FALSE), CONCATENATE(VLOOKUP('Master List'!N17, 'CWM &amp; Location'!B:D, 2, FALSE), " / ", VLOOKUP('Master List'!O17, 'CWM &amp; Location'!B:D, 2, FALSE)))</f>
        <v>Meddygaeth Geriatreg</v>
      </c>
      <c r="O17" s="47" t="str">
        <f>IF('Programmes (ENG)'!O17="Supervisor to be confirmed", "Goruchwyliwr I'w Gadarnhau", 'Programmes (ENG)'!O17)</f>
        <v>Dr Preeti Gupta</v>
      </c>
      <c r="P17" s="47" t="str">
        <f>VLOOKUP('Programmes (ENG)'!P17, 'CWM &amp; Location'!B:D, 2, FALSE)</f>
        <v>Ysbyty Athrofaol Cymru</v>
      </c>
      <c r="Q17" s="47" t="str">
        <f>VLOOKUP('Programmes (ENG)'!Q17, 'CWM &amp; Location'!B:D, 2, FALSE)</f>
        <v>Caerdydd</v>
      </c>
      <c r="R17" s="47" t="str">
        <f>IF('Master List'!U17="", VLOOKUP('Master List'!T17, 'CWM &amp; Location'!B:D, 2, FALSE), CONCATENATE(VLOOKUP('Master List'!T17, 'CWM &amp; Location'!B:D, 2, FALSE), " / ", VLOOKUP('Master List'!U17, 'CWM &amp; Location'!B:D, 2, FALSE)))</f>
        <v>Obstetreg a Gynaecoleg</v>
      </c>
      <c r="S17" s="47" t="str">
        <f>IF('Programmes (ENG)'!S17="Supervisor to be confirmed", "Goruchwyliwr I'w Gadarnhau", 'Programmes (ENG)'!S17)</f>
        <v>Mr Robert Howells</v>
      </c>
      <c r="T17" s="49" t="str">
        <f>IF('Master List'!Y17="", "", VLOOKUP('Programmes (ENG)'!T17, 'CWM &amp; Location'!B:D, 2, FALSE))</f>
        <v/>
      </c>
      <c r="U17" s="49" t="str">
        <f>IF(T17="", "", VLOOKUP('Programmes (ENG)'!U17, 'CWM &amp; Location'!B:D, 2, FALSE))</f>
        <v/>
      </c>
      <c r="V17" s="49" t="str">
        <f>IF('Programmes (ENG)'!V17="", "", VLOOKUP('Programmes (ENG)'!V17, 'CWM &amp; Location'!B:D, 2, FALSE))</f>
        <v/>
      </c>
      <c r="W17" s="49" t="str">
        <f>IF('Programmes (ENG)'!W17="", "", IF('Programmes (ENG)'!W17="Supervisor to be confirmed", 'CWM &amp; Location'!$C$207, 'Programmes (ENG)'!W17))</f>
        <v/>
      </c>
    </row>
    <row r="18" spans="1:23" ht="33.75" customHeight="1" x14ac:dyDescent="0.25">
      <c r="A18" s="47" t="str">
        <f>'Master List'!A18</f>
        <v>FP</v>
      </c>
      <c r="B18" s="47" t="str">
        <f>'Master List'!B18</f>
        <v>F2/7A4/006b</v>
      </c>
      <c r="C18" s="47" t="str">
        <f>'Master List'!C18</f>
        <v>WAL/F2/006b</v>
      </c>
      <c r="D18" s="48">
        <f>'Programmes (ENG)'!D18</f>
        <v>1</v>
      </c>
      <c r="E18" s="54" t="str">
        <f t="shared" si="0"/>
        <v>Obstetreg a Gynaecoleg, Meddygaeth Gyffredinol (Mewnol) / Meddygaeth Fewnol Acíwt, Meddygaeth Geriatreg</v>
      </c>
      <c r="F18" s="49" t="str">
        <f>VLOOKUP('Programmes (ENG)'!F18, 'CWM &amp; Location'!B:D, 2, FALSE)</f>
        <v>Bwrdd Iechyd Prifysgol Caerdydd a'r Fro</v>
      </c>
      <c r="G18" s="49" t="str">
        <f>IF('Programmes (ENG)'!G18="Supervisor to be confirmed", "Goruchwyliwr I'w Gadarnhau", 'Programmes (ENG)'!G18)</f>
        <v>Mr Robert Howells</v>
      </c>
      <c r="H18" s="47" t="str">
        <f>VLOOKUP('Programmes (ENG)'!H18, 'CWM &amp; Location'!B:D, 2, FALSE)</f>
        <v>Ysbyty Athrofaol Cymru</v>
      </c>
      <c r="I18" s="47" t="str">
        <f>VLOOKUP('Programmes (ENG)'!I18, 'CWM &amp; Location'!B:D, 2, FALSE)</f>
        <v>Caerdydd</v>
      </c>
      <c r="J18" s="47" t="str">
        <f>IF('Master List'!I18="", VLOOKUP('Master List'!H18, 'CWM &amp; Location'!B:D, 2, FALSE), CONCATENATE(VLOOKUP('Master List'!H18, 'CWM &amp; Location'!B:D, 2, FALSE), " / ", VLOOKUP('Master List'!I18, 'CWM &amp; Location'!B:D, 2, FALSE)))</f>
        <v>Obstetreg a Gynaecoleg</v>
      </c>
      <c r="K18" s="47" t="str">
        <f>IF('Programmes (ENG)'!K18="Supervisor to be confirmed", "Goruchwyliwr I'w Gadarnhau", 'Programmes (ENG)'!K18)</f>
        <v>Mr Robert Howells</v>
      </c>
      <c r="L18" s="47" t="str">
        <f>VLOOKUP('Programmes (ENG)'!L18, 'CWM &amp; Location'!B:D, 2, FALSE)</f>
        <v>Ysbyty Athrofaol Cymru</v>
      </c>
      <c r="M18" s="47" t="str">
        <f>VLOOKUP('Programmes (ENG)'!M18, 'CWM &amp; Location'!B:D, 2, FALSE)</f>
        <v>Caerdydd</v>
      </c>
      <c r="N18" s="47" t="str">
        <f>IF('Master List'!O18="", VLOOKUP('Master List'!N18, 'CWM &amp; Location'!B:D, 2, FALSE), CONCATENATE(VLOOKUP('Master List'!N18, 'CWM &amp; Location'!B:D, 2, FALSE), " / ", VLOOKUP('Master List'!O18, 'CWM &amp; Location'!B:D, 2, FALSE)))</f>
        <v>Meddygaeth Gyffredinol (Mewnol) / Meddygaeth Fewnol Acíwt</v>
      </c>
      <c r="O18" s="47" t="str">
        <f>IF('Programmes (ENG)'!O18="Supervisor to be confirmed", "Goruchwyliwr I'w Gadarnhau", 'Programmes (ENG)'!O18)</f>
        <v>Dr Amlan Bhattacharya</v>
      </c>
      <c r="P18" s="47" t="str">
        <f>VLOOKUP('Programmes (ENG)'!P18, 'CWM &amp; Location'!B:D, 2, FALSE)</f>
        <v>Ysbyty Athrofaol Llandochau</v>
      </c>
      <c r="Q18" s="47" t="str">
        <f>VLOOKUP('Programmes (ENG)'!Q18, 'CWM &amp; Location'!B:D, 2, FALSE)</f>
        <v>Penarth</v>
      </c>
      <c r="R18" s="47" t="str">
        <f>IF('Master List'!U18="", VLOOKUP('Master List'!T18, 'CWM &amp; Location'!B:D, 2, FALSE), CONCATENATE(VLOOKUP('Master List'!T18, 'CWM &amp; Location'!B:D, 2, FALSE), " / ", VLOOKUP('Master List'!U18, 'CWM &amp; Location'!B:D, 2, FALSE)))</f>
        <v>Meddygaeth Geriatreg</v>
      </c>
      <c r="S18" s="47" t="str">
        <f>IF('Programmes (ENG)'!S18="Supervisor to be confirmed", "Goruchwyliwr I'w Gadarnhau", 'Programmes (ENG)'!S18)</f>
        <v>Dr Preeti Gupta</v>
      </c>
      <c r="T18" s="49" t="str">
        <f>IF('Master List'!Y18="", "", VLOOKUP('Programmes (ENG)'!T18, 'CWM &amp; Location'!B:D, 2, FALSE))</f>
        <v/>
      </c>
      <c r="U18" s="49" t="str">
        <f>IF(T18="", "", VLOOKUP('Programmes (ENG)'!U18, 'CWM &amp; Location'!B:D, 2, FALSE))</f>
        <v/>
      </c>
      <c r="V18" s="49" t="str">
        <f>IF('Programmes (ENG)'!V18="", "", VLOOKUP('Programmes (ENG)'!V18, 'CWM &amp; Location'!B:D, 2, FALSE))</f>
        <v/>
      </c>
      <c r="W18" s="49" t="str">
        <f>IF('Programmes (ENG)'!W18="", "", IF('Programmes (ENG)'!W18="Supervisor to be confirmed", 'CWM &amp; Location'!$C$207, 'Programmes (ENG)'!W18))</f>
        <v/>
      </c>
    </row>
    <row r="19" spans="1:23" ht="33.75" customHeight="1" x14ac:dyDescent="0.25">
      <c r="A19" s="47" t="str">
        <f>'Master List'!A19</f>
        <v>FP</v>
      </c>
      <c r="B19" s="47" t="str">
        <f>'Master List'!B19</f>
        <v>F2/7A4/006c</v>
      </c>
      <c r="C19" s="47" t="str">
        <f>'Master List'!C19</f>
        <v>WAL/F2/006c</v>
      </c>
      <c r="D19" s="48">
        <f>'Programmes (ENG)'!D19</f>
        <v>1</v>
      </c>
      <c r="E19" s="54" t="str">
        <f t="shared" si="0"/>
        <v>Meddygaeth Geriatreg, Obstetreg a Gynaecoleg, Meddygaeth Gyffredinol (Mewnol) / Meddygaeth Fewnol Acíwt</v>
      </c>
      <c r="F19" s="49" t="str">
        <f>VLOOKUP('Programmes (ENG)'!F19, 'CWM &amp; Location'!B:D, 2, FALSE)</f>
        <v>Bwrdd Iechyd Prifysgol Caerdydd a'r Fro</v>
      </c>
      <c r="G19" s="49" t="str">
        <f>IF('Programmes (ENG)'!G19="Supervisor to be confirmed", "Goruchwyliwr I'w Gadarnhau", 'Programmes (ENG)'!G19)</f>
        <v>Dr Preeti Gupta</v>
      </c>
      <c r="H19" s="47" t="str">
        <f>VLOOKUP('Programmes (ENG)'!H19, 'CWM &amp; Location'!B:D, 2, FALSE)</f>
        <v>Ysbyty Athrofaol Llandochau</v>
      </c>
      <c r="I19" s="47" t="str">
        <f>VLOOKUP('Programmes (ENG)'!I19, 'CWM &amp; Location'!B:D, 2, FALSE)</f>
        <v>Penarth</v>
      </c>
      <c r="J19" s="47" t="str">
        <f>IF('Master List'!I19="", VLOOKUP('Master List'!H19, 'CWM &amp; Location'!B:D, 2, FALSE), CONCATENATE(VLOOKUP('Master List'!H19, 'CWM &amp; Location'!B:D, 2, FALSE), " / ", VLOOKUP('Master List'!I19, 'CWM &amp; Location'!B:D, 2, FALSE)))</f>
        <v>Meddygaeth Geriatreg</v>
      </c>
      <c r="K19" s="47" t="str">
        <f>IF('Programmes (ENG)'!K19="Supervisor to be confirmed", "Goruchwyliwr I'w Gadarnhau", 'Programmes (ENG)'!K19)</f>
        <v>Dr Preeti Gupta</v>
      </c>
      <c r="L19" s="47" t="str">
        <f>VLOOKUP('Programmes (ENG)'!L19, 'CWM &amp; Location'!B:D, 2, FALSE)</f>
        <v>Ysbyty Athrofaol Cymru</v>
      </c>
      <c r="M19" s="47" t="str">
        <f>VLOOKUP('Programmes (ENG)'!M19, 'CWM &amp; Location'!B:D, 2, FALSE)</f>
        <v>Caerdydd</v>
      </c>
      <c r="N19" s="47" t="str">
        <f>IF('Master List'!O19="", VLOOKUP('Master List'!N19, 'CWM &amp; Location'!B:D, 2, FALSE), CONCATENATE(VLOOKUP('Master List'!N19, 'CWM &amp; Location'!B:D, 2, FALSE), " / ", VLOOKUP('Master List'!O19, 'CWM &amp; Location'!B:D, 2, FALSE)))</f>
        <v>Obstetreg a Gynaecoleg</v>
      </c>
      <c r="O19" s="47" t="str">
        <f>IF('Programmes (ENG)'!O19="Supervisor to be confirmed", "Goruchwyliwr I'w Gadarnhau", 'Programmes (ENG)'!O19)</f>
        <v>Mr Robert Howells</v>
      </c>
      <c r="P19" s="47" t="str">
        <f>VLOOKUP('Programmes (ENG)'!P19, 'CWM &amp; Location'!B:D, 2, FALSE)</f>
        <v>Ysbyty Athrofaol Cymru</v>
      </c>
      <c r="Q19" s="47" t="str">
        <f>VLOOKUP('Programmes (ENG)'!Q19, 'CWM &amp; Location'!B:D, 2, FALSE)</f>
        <v>Caerdydd</v>
      </c>
      <c r="R19" s="47" t="str">
        <f>IF('Master List'!U19="", VLOOKUP('Master List'!T19, 'CWM &amp; Location'!B:D, 2, FALSE), CONCATENATE(VLOOKUP('Master List'!T19, 'CWM &amp; Location'!B:D, 2, FALSE), " / ", VLOOKUP('Master List'!U19, 'CWM &amp; Location'!B:D, 2, FALSE)))</f>
        <v>Meddygaeth Gyffredinol (Mewnol) / Meddygaeth Fewnol Acíwt</v>
      </c>
      <c r="S19" s="47" t="str">
        <f>IF('Programmes (ENG)'!S19="Supervisor to be confirmed", "Goruchwyliwr I'w Gadarnhau", 'Programmes (ENG)'!S19)</f>
        <v>Dr Amlan Bhattacharya</v>
      </c>
      <c r="T19" s="49" t="str">
        <f>IF('Master List'!Y19="", "", VLOOKUP('Programmes (ENG)'!T19, 'CWM &amp; Location'!B:D, 2, FALSE))</f>
        <v/>
      </c>
      <c r="U19" s="49" t="str">
        <f>IF(T19="", "", VLOOKUP('Programmes (ENG)'!U19, 'CWM &amp; Location'!B:D, 2, FALSE))</f>
        <v/>
      </c>
      <c r="V19" s="49" t="str">
        <f>IF('Programmes (ENG)'!V19="", "", VLOOKUP('Programmes (ENG)'!V19, 'CWM &amp; Location'!B:D, 2, FALSE))</f>
        <v/>
      </c>
      <c r="W19" s="49" t="str">
        <f>IF('Programmes (ENG)'!W19="", "", IF('Programmes (ENG)'!W19="Supervisor to be confirmed", 'CWM &amp; Location'!$C$207, 'Programmes (ENG)'!W19))</f>
        <v/>
      </c>
    </row>
    <row r="20" spans="1:23" ht="33.75" customHeight="1" x14ac:dyDescent="0.25">
      <c r="A20" s="47" t="str">
        <f>'Master List'!A20</f>
        <v>FP</v>
      </c>
      <c r="B20" s="47" t="str">
        <f>'Master List'!B20</f>
        <v>F2/7A4/007a</v>
      </c>
      <c r="C20" s="47" t="str">
        <f>'Master List'!C20</f>
        <v>WAL/F2/007a</v>
      </c>
      <c r="D20" s="48">
        <f>'Programmes (ENG)'!D20</f>
        <v>1</v>
      </c>
      <c r="E20" s="54" t="str">
        <f t="shared" si="0"/>
        <v>Meddygaeth Adsefydlu / Niwroleg, Anestheteg, Meddygaeth Geriatreg</v>
      </c>
      <c r="F20" s="49" t="str">
        <f>VLOOKUP('Programmes (ENG)'!F20, 'CWM &amp; Location'!B:D, 2, FALSE)</f>
        <v>Bwrdd Iechyd Prifysgol Caerdydd a'r Fro</v>
      </c>
      <c r="G20" s="49" t="str">
        <f>IF('Programmes (ENG)'!G20="Supervisor to be confirmed", "Goruchwyliwr I'w Gadarnhau", 'Programmes (ENG)'!G20)</f>
        <v>Dr Andrea Lowman</v>
      </c>
      <c r="H20" s="47" t="str">
        <f>VLOOKUP('Programmes (ENG)'!H20, 'CWM &amp; Location'!B:D, 2, FALSE)</f>
        <v>Ysbyty Athrofaol Cymru / Ysbyty Athrofaol Llandochau</v>
      </c>
      <c r="I20" s="47" t="str">
        <f>VLOOKUP('Programmes (ENG)'!I20, 'CWM &amp; Location'!B:D, 2, FALSE)</f>
        <v>Caerdydd / Penarth</v>
      </c>
      <c r="J20" s="47" t="str">
        <f>IF('Master List'!I20="", VLOOKUP('Master List'!H20, 'CWM &amp; Location'!B:D, 2, FALSE), CONCATENATE(VLOOKUP('Master List'!H20, 'CWM &amp; Location'!B:D, 2, FALSE), " / ", VLOOKUP('Master List'!I20, 'CWM &amp; Location'!B:D, 2, FALSE)))</f>
        <v>Meddygaeth Adsefydlu / Niwroleg</v>
      </c>
      <c r="K20" s="47" t="str">
        <f>IF('Programmes (ENG)'!K20="Supervisor to be confirmed", "Goruchwyliwr I'w Gadarnhau", 'Programmes (ENG)'!K20)</f>
        <v>Dr Andrea Lowman</v>
      </c>
      <c r="L20" s="47" t="str">
        <f>VLOOKUP('Programmes (ENG)'!L20, 'CWM &amp; Location'!B:D, 2, FALSE)</f>
        <v>Ysbyty Athrofaol Cymru</v>
      </c>
      <c r="M20" s="47" t="str">
        <f>VLOOKUP('Programmes (ENG)'!M20, 'CWM &amp; Location'!B:D, 2, FALSE)</f>
        <v>Caerdydd</v>
      </c>
      <c r="N20" s="47" t="str">
        <f>IF('Master List'!O20="", VLOOKUP('Master List'!N20, 'CWM &amp; Location'!B:D, 2, FALSE), CONCATENATE(VLOOKUP('Master List'!N20, 'CWM &amp; Location'!B:D, 2, FALSE), " / ", VLOOKUP('Master List'!O20, 'CWM &amp; Location'!B:D, 2, FALSE)))</f>
        <v>Anestheteg</v>
      </c>
      <c r="O20" s="47" t="str">
        <f>IF('Programmes (ENG)'!O20="Supervisor to be confirmed", "Goruchwyliwr I'w Gadarnhau", 'Programmes (ENG)'!O20)</f>
        <v>Dr Sarah Voisey</v>
      </c>
      <c r="P20" s="47" t="str">
        <f>VLOOKUP('Programmes (ENG)'!P20, 'CWM &amp; Location'!B:D, 2, FALSE)</f>
        <v>Ysbyty Athrofaol Cymru</v>
      </c>
      <c r="Q20" s="47" t="str">
        <f>VLOOKUP('Programmes (ENG)'!Q20, 'CWM &amp; Location'!B:D, 2, FALSE)</f>
        <v>Caerdydd</v>
      </c>
      <c r="R20" s="47" t="str">
        <f>IF('Master List'!U20="", VLOOKUP('Master List'!T20, 'CWM &amp; Location'!B:D, 2, FALSE), CONCATENATE(VLOOKUP('Master List'!T20, 'CWM &amp; Location'!B:D, 2, FALSE), " / ", VLOOKUP('Master List'!U20, 'CWM &amp; Location'!B:D, 2, FALSE)))</f>
        <v>Meddygaeth Geriatreg</v>
      </c>
      <c r="S20" s="47" t="str">
        <f>IF('Programmes (ENG)'!S20="Supervisor to be confirmed", "Goruchwyliwr I'w Gadarnhau", 'Programmes (ENG)'!S20)</f>
        <v>Dr Tanvir Ahmed</v>
      </c>
      <c r="T20" s="49" t="str">
        <f>IF('Master List'!Y20="", "", VLOOKUP('Programmes (ENG)'!T20, 'CWM &amp; Location'!B:D, 2, FALSE))</f>
        <v/>
      </c>
      <c r="U20" s="49" t="str">
        <f>IF(T20="", "", VLOOKUP('Programmes (ENG)'!U20, 'CWM &amp; Location'!B:D, 2, FALSE))</f>
        <v/>
      </c>
      <c r="V20" s="49" t="str">
        <f>IF('Programmes (ENG)'!V20="", "", VLOOKUP('Programmes (ENG)'!V20, 'CWM &amp; Location'!B:D, 2, FALSE))</f>
        <v/>
      </c>
      <c r="W20" s="49" t="str">
        <f>IF('Programmes (ENG)'!W20="", "", IF('Programmes (ENG)'!W20="Supervisor to be confirmed", 'CWM &amp; Location'!$C$207, 'Programmes (ENG)'!W20))</f>
        <v/>
      </c>
    </row>
    <row r="21" spans="1:23" ht="33.75" customHeight="1" x14ac:dyDescent="0.25">
      <c r="A21" s="47" t="str">
        <f>'Master List'!A21</f>
        <v>FP</v>
      </c>
      <c r="B21" s="47" t="str">
        <f>'Master List'!B21</f>
        <v>F2/7A4/007b</v>
      </c>
      <c r="C21" s="47" t="str">
        <f>'Master List'!C21</f>
        <v>WAL/F2/007b</v>
      </c>
      <c r="D21" s="48">
        <f>'Programmes (ENG)'!D21</f>
        <v>1</v>
      </c>
      <c r="E21" s="54" t="str">
        <f t="shared" si="0"/>
        <v>Meddygaeth Geriatreg, Meddygaeth Adsefydlu / Niwroleg, Anestheteg</v>
      </c>
      <c r="F21" s="49" t="str">
        <f>VLOOKUP('Programmes (ENG)'!F21, 'CWM &amp; Location'!B:D, 2, FALSE)</f>
        <v>Bwrdd Iechyd Prifysgol Caerdydd a'r Fro</v>
      </c>
      <c r="G21" s="49" t="str">
        <f>IF('Programmes (ENG)'!G21="Supervisor to be confirmed", "Goruchwyliwr I'w Gadarnhau", 'Programmes (ENG)'!G21)</f>
        <v>Dr Tanvir Ahmed</v>
      </c>
      <c r="H21" s="47" t="str">
        <f>VLOOKUP('Programmes (ENG)'!H21, 'CWM &amp; Location'!B:D, 2, FALSE)</f>
        <v>Ysbyty Athrofaol Cymru</v>
      </c>
      <c r="I21" s="47" t="str">
        <f>VLOOKUP('Programmes (ENG)'!I21, 'CWM &amp; Location'!B:D, 2, FALSE)</f>
        <v>Caerdydd</v>
      </c>
      <c r="J21" s="47" t="str">
        <f>IF('Master List'!I21="", VLOOKUP('Master List'!H21, 'CWM &amp; Location'!B:D, 2, FALSE), CONCATENATE(VLOOKUP('Master List'!H21, 'CWM &amp; Location'!B:D, 2, FALSE), " / ", VLOOKUP('Master List'!I21, 'CWM &amp; Location'!B:D, 2, FALSE)))</f>
        <v>Meddygaeth Geriatreg</v>
      </c>
      <c r="K21" s="47" t="str">
        <f>IF('Programmes (ENG)'!K21="Supervisor to be confirmed", "Goruchwyliwr I'w Gadarnhau", 'Programmes (ENG)'!K21)</f>
        <v>Dr Tanvir Ahmed</v>
      </c>
      <c r="L21" s="47" t="str">
        <f>VLOOKUP('Programmes (ENG)'!L21, 'CWM &amp; Location'!B:D, 2, FALSE)</f>
        <v>Ysbyty Athrofaol Cymru / Ysbyty Athrofaol Llandochau</v>
      </c>
      <c r="M21" s="47" t="str">
        <f>VLOOKUP('Programmes (ENG)'!M21, 'CWM &amp; Location'!B:D, 2, FALSE)</f>
        <v>Caerdydd / Penarth</v>
      </c>
      <c r="N21" s="47" t="str">
        <f>IF('Master List'!O21="", VLOOKUP('Master List'!N21, 'CWM &amp; Location'!B:D, 2, FALSE), CONCATENATE(VLOOKUP('Master List'!N21, 'CWM &amp; Location'!B:D, 2, FALSE), " / ", VLOOKUP('Master List'!O21, 'CWM &amp; Location'!B:D, 2, FALSE)))</f>
        <v>Meddygaeth Adsefydlu / Niwroleg</v>
      </c>
      <c r="O21" s="47" t="str">
        <f>IF('Programmes (ENG)'!O21="Supervisor to be confirmed", "Goruchwyliwr I'w Gadarnhau", 'Programmes (ENG)'!O21)</f>
        <v>Dr Andrea Lowman</v>
      </c>
      <c r="P21" s="47" t="str">
        <f>VLOOKUP('Programmes (ENG)'!P21, 'CWM &amp; Location'!B:D, 2, FALSE)</f>
        <v>Ysbyty Athrofaol Cymru</v>
      </c>
      <c r="Q21" s="47" t="str">
        <f>VLOOKUP('Programmes (ENG)'!Q21, 'CWM &amp; Location'!B:D, 2, FALSE)</f>
        <v>Caerdydd</v>
      </c>
      <c r="R21" s="47" t="str">
        <f>IF('Master List'!U21="", VLOOKUP('Master List'!T21, 'CWM &amp; Location'!B:D, 2, FALSE), CONCATENATE(VLOOKUP('Master List'!T21, 'CWM &amp; Location'!B:D, 2, FALSE), " / ", VLOOKUP('Master List'!U21, 'CWM &amp; Location'!B:D, 2, FALSE)))</f>
        <v>Anestheteg</v>
      </c>
      <c r="S21" s="47" t="str">
        <f>IF('Programmes (ENG)'!S21="Supervisor to be confirmed", "Goruchwyliwr I'w Gadarnhau", 'Programmes (ENG)'!S21)</f>
        <v>Dr Sarah Voisey</v>
      </c>
      <c r="T21" s="49" t="str">
        <f>IF('Master List'!Y21="", "", VLOOKUP('Programmes (ENG)'!T21, 'CWM &amp; Location'!B:D, 2, FALSE))</f>
        <v/>
      </c>
      <c r="U21" s="49" t="str">
        <f>IF(T21="", "", VLOOKUP('Programmes (ENG)'!U21, 'CWM &amp; Location'!B:D, 2, FALSE))</f>
        <v/>
      </c>
      <c r="V21" s="49" t="str">
        <f>IF('Programmes (ENG)'!V21="", "", VLOOKUP('Programmes (ENG)'!V21, 'CWM &amp; Location'!B:D, 2, FALSE))</f>
        <v/>
      </c>
      <c r="W21" s="49" t="str">
        <f>IF('Programmes (ENG)'!W21="", "", IF('Programmes (ENG)'!W21="Supervisor to be confirmed", 'CWM &amp; Location'!$C$207, 'Programmes (ENG)'!W21))</f>
        <v/>
      </c>
    </row>
    <row r="22" spans="1:23" ht="33.75" customHeight="1" x14ac:dyDescent="0.25">
      <c r="A22" s="47" t="str">
        <f>'Master List'!A22</f>
        <v>FP</v>
      </c>
      <c r="B22" s="47" t="str">
        <f>'Master List'!B22</f>
        <v>F2/7A4/007c</v>
      </c>
      <c r="C22" s="47" t="str">
        <f>'Master List'!C22</f>
        <v>WAL/F2/007c</v>
      </c>
      <c r="D22" s="48">
        <f>'Programmes (ENG)'!D22</f>
        <v>1</v>
      </c>
      <c r="E22" s="54" t="str">
        <f t="shared" si="0"/>
        <v>Anestheteg, Meddygaeth Geriatreg, Meddygaeth Adsefydlu / Niwroleg</v>
      </c>
      <c r="F22" s="49" t="str">
        <f>VLOOKUP('Programmes (ENG)'!F22, 'CWM &amp; Location'!B:D, 2, FALSE)</f>
        <v>Bwrdd Iechyd Prifysgol Caerdydd a'r Fro</v>
      </c>
      <c r="G22" s="49" t="str">
        <f>IF('Programmes (ENG)'!G22="Supervisor to be confirmed", "Goruchwyliwr I'w Gadarnhau", 'Programmes (ENG)'!G22)</f>
        <v>Dr Sarah Voisey</v>
      </c>
      <c r="H22" s="47" t="str">
        <f>VLOOKUP('Programmes (ENG)'!H22, 'CWM &amp; Location'!B:D, 2, FALSE)</f>
        <v>Ysbyty Athrofaol Cymru</v>
      </c>
      <c r="I22" s="47" t="str">
        <f>VLOOKUP('Programmes (ENG)'!I22, 'CWM &amp; Location'!B:D, 2, FALSE)</f>
        <v>Caerdydd</v>
      </c>
      <c r="J22" s="47" t="str">
        <f>IF('Master List'!I22="", VLOOKUP('Master List'!H22, 'CWM &amp; Location'!B:D, 2, FALSE), CONCATENATE(VLOOKUP('Master List'!H22, 'CWM &amp; Location'!B:D, 2, FALSE), " / ", VLOOKUP('Master List'!I22, 'CWM &amp; Location'!B:D, 2, FALSE)))</f>
        <v>Anestheteg</v>
      </c>
      <c r="K22" s="47" t="str">
        <f>IF('Programmes (ENG)'!K22="Supervisor to be confirmed", "Goruchwyliwr I'w Gadarnhau", 'Programmes (ENG)'!K22)</f>
        <v>Dr Sarah Voisey</v>
      </c>
      <c r="L22" s="47" t="str">
        <f>VLOOKUP('Programmes (ENG)'!L22, 'CWM &amp; Location'!B:D, 2, FALSE)</f>
        <v>Ysbyty Athrofaol Cymru</v>
      </c>
      <c r="M22" s="47" t="str">
        <f>VLOOKUP('Programmes (ENG)'!M22, 'CWM &amp; Location'!B:D, 2, FALSE)</f>
        <v>Caerdydd</v>
      </c>
      <c r="N22" s="47" t="str">
        <f>IF('Master List'!O22="", VLOOKUP('Master List'!N22, 'CWM &amp; Location'!B:D, 2, FALSE), CONCATENATE(VLOOKUP('Master List'!N22, 'CWM &amp; Location'!B:D, 2, FALSE), " / ", VLOOKUP('Master List'!O22, 'CWM &amp; Location'!B:D, 2, FALSE)))</f>
        <v>Meddygaeth Geriatreg</v>
      </c>
      <c r="O22" s="47" t="str">
        <f>IF('Programmes (ENG)'!O22="Supervisor to be confirmed", "Goruchwyliwr I'w Gadarnhau", 'Programmes (ENG)'!O22)</f>
        <v>Dr Tanvir Ahmed</v>
      </c>
      <c r="P22" s="47" t="str">
        <f>VLOOKUP('Programmes (ENG)'!P22, 'CWM &amp; Location'!B:D, 2, FALSE)</f>
        <v>Ysbyty Athrofaol Cymru / Ysbyty Athrofaol Llandochau</v>
      </c>
      <c r="Q22" s="47" t="str">
        <f>VLOOKUP('Programmes (ENG)'!Q22, 'CWM &amp; Location'!B:D, 2, FALSE)</f>
        <v>Caerdydd / Penarth</v>
      </c>
      <c r="R22" s="47" t="str">
        <f>IF('Master List'!U22="", VLOOKUP('Master List'!T22, 'CWM &amp; Location'!B:D, 2, FALSE), CONCATENATE(VLOOKUP('Master List'!T22, 'CWM &amp; Location'!B:D, 2, FALSE), " / ", VLOOKUP('Master List'!U22, 'CWM &amp; Location'!B:D, 2, FALSE)))</f>
        <v>Meddygaeth Adsefydlu / Niwroleg</v>
      </c>
      <c r="S22" s="47" t="str">
        <f>IF('Programmes (ENG)'!S22="Supervisor to be confirmed", "Goruchwyliwr I'w Gadarnhau", 'Programmes (ENG)'!S22)</f>
        <v>Dr Andrea Lowman</v>
      </c>
      <c r="T22" s="49" t="str">
        <f>IF('Master List'!Y22="", "", VLOOKUP('Programmes (ENG)'!T22, 'CWM &amp; Location'!B:D, 2, FALSE))</f>
        <v/>
      </c>
      <c r="U22" s="49" t="str">
        <f>IF(T22="", "", VLOOKUP('Programmes (ENG)'!U22, 'CWM &amp; Location'!B:D, 2, FALSE))</f>
        <v/>
      </c>
      <c r="V22" s="49" t="str">
        <f>IF('Programmes (ENG)'!V22="", "", VLOOKUP('Programmes (ENG)'!V22, 'CWM &amp; Location'!B:D, 2, FALSE))</f>
        <v/>
      </c>
      <c r="W22" s="49" t="str">
        <f>IF('Programmes (ENG)'!W22="", "", IF('Programmes (ENG)'!W22="Supervisor to be confirmed", 'CWM &amp; Location'!$C$207, 'Programmes (ENG)'!W22))</f>
        <v/>
      </c>
    </row>
    <row r="23" spans="1:23" ht="33.75" customHeight="1" x14ac:dyDescent="0.25">
      <c r="A23" s="47" t="str">
        <f>'Master List'!A23</f>
        <v>FP</v>
      </c>
      <c r="B23" s="47" t="str">
        <f>'Master List'!B23</f>
        <v>F2/7A4/008a</v>
      </c>
      <c r="C23" s="47" t="str">
        <f>'Master List'!C23</f>
        <v>WAL/F2/008a</v>
      </c>
      <c r="D23" s="48">
        <f>'Programmes (ENG)'!D23</f>
        <v>1</v>
      </c>
      <c r="E23" s="54" t="str">
        <f t="shared" si="0"/>
        <v>Meddygaeth Fewnol Acíwt, Clust, Trwyn a Gwddf, Pediatreg / Pediatreg Cymunedol</v>
      </c>
      <c r="F23" s="49" t="str">
        <f>VLOOKUP('Programmes (ENG)'!F23, 'CWM &amp; Location'!B:D, 2, FALSE)</f>
        <v>Bwrdd Iechyd Prifysgol Caerdydd a'r Fro</v>
      </c>
      <c r="G23" s="49" t="str">
        <f>IF('Programmes (ENG)'!G23="Supervisor to be confirmed", "Goruchwyliwr I'w Gadarnhau", 'Programmes (ENG)'!G23)</f>
        <v>Dr Vinay Eligar</v>
      </c>
      <c r="H23" s="47" t="str">
        <f>VLOOKUP('Programmes (ENG)'!H23, 'CWM &amp; Location'!B:D, 2, FALSE)</f>
        <v>Ysbyty Athrofaol Cymru</v>
      </c>
      <c r="I23" s="47" t="str">
        <f>VLOOKUP('Programmes (ENG)'!I23, 'CWM &amp; Location'!B:D, 2, FALSE)</f>
        <v>Caerdydd</v>
      </c>
      <c r="J23" s="47" t="str">
        <f>IF('Master List'!I23="", VLOOKUP('Master List'!H23, 'CWM &amp; Location'!B:D, 2, FALSE), CONCATENATE(VLOOKUP('Master List'!H23, 'CWM &amp; Location'!B:D, 2, FALSE), " / ", VLOOKUP('Master List'!I23, 'CWM &amp; Location'!B:D, 2, FALSE)))</f>
        <v>Meddygaeth Fewnol Acíwt</v>
      </c>
      <c r="K23" s="47" t="str">
        <f>IF('Programmes (ENG)'!K23="Supervisor to be confirmed", "Goruchwyliwr I'w Gadarnhau", 'Programmes (ENG)'!K23)</f>
        <v>Dr Vinay Eligar</v>
      </c>
      <c r="L23" s="47" t="str">
        <f>VLOOKUP('Programmes (ENG)'!L23, 'CWM &amp; Location'!B:D, 2, FALSE)</f>
        <v>Ysbyty Athrofaol Cymru</v>
      </c>
      <c r="M23" s="47" t="str">
        <f>VLOOKUP('Programmes (ENG)'!M23, 'CWM &amp; Location'!B:D, 2, FALSE)</f>
        <v>Caerdydd</v>
      </c>
      <c r="N23" s="47" t="str">
        <f>IF('Master List'!O23="", VLOOKUP('Master List'!N23, 'CWM &amp; Location'!B:D, 2, FALSE), CONCATENATE(VLOOKUP('Master List'!N23, 'CWM &amp; Location'!B:D, 2, FALSE), " / ", VLOOKUP('Master List'!O23, 'CWM &amp; Location'!B:D, 2, FALSE)))</f>
        <v>Clust, Trwyn a Gwddf</v>
      </c>
      <c r="O23" s="47" t="str">
        <f>IF('Programmes (ENG)'!O23="Supervisor to be confirmed", "Goruchwyliwr I'w Gadarnhau", 'Programmes (ENG)'!O23)</f>
        <v>Mr Benjamin Stew</v>
      </c>
      <c r="P23" s="47" t="str">
        <f>VLOOKUP('Programmes (ENG)'!P23, 'CWM &amp; Location'!B:D, 2, FALSE)</f>
        <v>Ysbyty Athrofaol Llandochau</v>
      </c>
      <c r="Q23" s="47" t="str">
        <f>VLOOKUP('Programmes (ENG)'!Q23, 'CWM &amp; Location'!B:D, 2, FALSE)</f>
        <v>Penarth</v>
      </c>
      <c r="R23" s="47" t="str">
        <f>IF('Master List'!U23="", VLOOKUP('Master List'!T23, 'CWM &amp; Location'!B:D, 2, FALSE), CONCATENATE(VLOOKUP('Master List'!T23, 'CWM &amp; Location'!B:D, 2, FALSE), " / ", VLOOKUP('Master List'!U23, 'CWM &amp; Location'!B:D, 2, FALSE)))</f>
        <v>Pediatreg / Pediatreg Cymunedol</v>
      </c>
      <c r="S23" s="47" t="str">
        <f>IF('Programmes (ENG)'!S23="Supervisor to be confirmed", "Goruchwyliwr I'w Gadarnhau", 'Programmes (ENG)'!S23)</f>
        <v>Dr Nia John</v>
      </c>
      <c r="T23" s="49" t="str">
        <f>IF('Master List'!Y23="", "", VLOOKUP('Programmes (ENG)'!T23, 'CWM &amp; Location'!B:D, 2, FALSE))</f>
        <v/>
      </c>
      <c r="U23" s="49" t="str">
        <f>IF(T23="", "", VLOOKUP('Programmes (ENG)'!U23, 'CWM &amp; Location'!B:D, 2, FALSE))</f>
        <v/>
      </c>
      <c r="V23" s="49" t="str">
        <f>IF('Programmes (ENG)'!V23="", "", VLOOKUP('Programmes (ENG)'!V23, 'CWM &amp; Location'!B:D, 2, FALSE))</f>
        <v/>
      </c>
      <c r="W23" s="49" t="str">
        <f>IF('Programmes (ENG)'!W23="", "", IF('Programmes (ENG)'!W23="Supervisor to be confirmed", 'CWM &amp; Location'!$C$207, 'Programmes (ENG)'!W23))</f>
        <v/>
      </c>
    </row>
    <row r="24" spans="1:23" ht="33.75" customHeight="1" x14ac:dyDescent="0.25">
      <c r="A24" s="47" t="str">
        <f>'Master List'!A24</f>
        <v>FP</v>
      </c>
      <c r="B24" s="47" t="str">
        <f>'Master List'!B24</f>
        <v>F2/7A4/008b</v>
      </c>
      <c r="C24" s="47" t="str">
        <f>'Master List'!C24</f>
        <v>WAL/F2/008b</v>
      </c>
      <c r="D24" s="48">
        <f>'Programmes (ENG)'!D24</f>
        <v>1</v>
      </c>
      <c r="E24" s="54" t="str">
        <f t="shared" si="0"/>
        <v>Pediatreg / Pediatreg Cymunedol, Meddygaeth Fewnol Acíwt, Clust, Trwyn a Gwddf</v>
      </c>
      <c r="F24" s="49" t="str">
        <f>VLOOKUP('Programmes (ENG)'!F24, 'CWM &amp; Location'!B:D, 2, FALSE)</f>
        <v>Bwrdd Iechyd Prifysgol Caerdydd a'r Fro</v>
      </c>
      <c r="G24" s="49" t="str">
        <f>IF('Programmes (ENG)'!G24="Supervisor to be confirmed", "Goruchwyliwr I'w Gadarnhau", 'Programmes (ENG)'!G24)</f>
        <v>Dr Nia John</v>
      </c>
      <c r="H24" s="47" t="str">
        <f>VLOOKUP('Programmes (ENG)'!H24, 'CWM &amp; Location'!B:D, 2, FALSE)</f>
        <v>Ysbyty Athrofaol Llandochau</v>
      </c>
      <c r="I24" s="47" t="str">
        <f>VLOOKUP('Programmes (ENG)'!I24, 'CWM &amp; Location'!B:D, 2, FALSE)</f>
        <v>Penarth</v>
      </c>
      <c r="J24" s="47" t="str">
        <f>IF('Master List'!I24="", VLOOKUP('Master List'!H24, 'CWM &amp; Location'!B:D, 2, FALSE), CONCATENATE(VLOOKUP('Master List'!H24, 'CWM &amp; Location'!B:D, 2, FALSE), " / ", VLOOKUP('Master List'!I24, 'CWM &amp; Location'!B:D, 2, FALSE)))</f>
        <v>Pediatreg / Pediatreg Cymunedol</v>
      </c>
      <c r="K24" s="47" t="str">
        <f>IF('Programmes (ENG)'!K24="Supervisor to be confirmed", "Goruchwyliwr I'w Gadarnhau", 'Programmes (ENG)'!K24)</f>
        <v>Dr Nia John</v>
      </c>
      <c r="L24" s="47" t="str">
        <f>VLOOKUP('Programmes (ENG)'!L24, 'CWM &amp; Location'!B:D, 2, FALSE)</f>
        <v>Ysbyty Athrofaol Cymru</v>
      </c>
      <c r="M24" s="47" t="str">
        <f>VLOOKUP('Programmes (ENG)'!M24, 'CWM &amp; Location'!B:D, 2, FALSE)</f>
        <v>Caerdydd</v>
      </c>
      <c r="N24" s="47" t="str">
        <f>IF('Master List'!O24="", VLOOKUP('Master List'!N24, 'CWM &amp; Location'!B:D, 2, FALSE), CONCATENATE(VLOOKUP('Master List'!N24, 'CWM &amp; Location'!B:D, 2, FALSE), " / ", VLOOKUP('Master List'!O24, 'CWM &amp; Location'!B:D, 2, FALSE)))</f>
        <v>Meddygaeth Fewnol Acíwt</v>
      </c>
      <c r="O24" s="47" t="str">
        <f>IF('Programmes (ENG)'!O24="Supervisor to be confirmed", "Goruchwyliwr I'w Gadarnhau", 'Programmes (ENG)'!O24)</f>
        <v>Dr Vinay Eligar</v>
      </c>
      <c r="P24" s="47" t="str">
        <f>VLOOKUP('Programmes (ENG)'!P24, 'CWM &amp; Location'!B:D, 2, FALSE)</f>
        <v>Ysbyty Athrofaol Cymru</v>
      </c>
      <c r="Q24" s="47" t="str">
        <f>VLOOKUP('Programmes (ENG)'!Q24, 'CWM &amp; Location'!B:D, 2, FALSE)</f>
        <v>Caerdydd</v>
      </c>
      <c r="R24" s="47" t="str">
        <f>IF('Master List'!U24="", VLOOKUP('Master List'!T24, 'CWM &amp; Location'!B:D, 2, FALSE), CONCATENATE(VLOOKUP('Master List'!T24, 'CWM &amp; Location'!B:D, 2, FALSE), " / ", VLOOKUP('Master List'!U24, 'CWM &amp; Location'!B:D, 2, FALSE)))</f>
        <v>Clust, Trwyn a Gwddf</v>
      </c>
      <c r="S24" s="47" t="str">
        <f>IF('Programmes (ENG)'!S24="Supervisor to be confirmed", "Goruchwyliwr I'w Gadarnhau", 'Programmes (ENG)'!S24)</f>
        <v>Mr Benjamin Stew</v>
      </c>
      <c r="T24" s="49" t="str">
        <f>IF('Master List'!Y24="", "", VLOOKUP('Programmes (ENG)'!T24, 'CWM &amp; Location'!B:D, 2, FALSE))</f>
        <v/>
      </c>
      <c r="U24" s="49" t="str">
        <f>IF(T24="", "", VLOOKUP('Programmes (ENG)'!U24, 'CWM &amp; Location'!B:D, 2, FALSE))</f>
        <v/>
      </c>
      <c r="V24" s="49" t="str">
        <f>IF('Programmes (ENG)'!V24="", "", VLOOKUP('Programmes (ENG)'!V24, 'CWM &amp; Location'!B:D, 2, FALSE))</f>
        <v/>
      </c>
      <c r="W24" s="49" t="str">
        <f>IF('Programmes (ENG)'!W24="", "", IF('Programmes (ENG)'!W24="Supervisor to be confirmed", 'CWM &amp; Location'!$C$207, 'Programmes (ENG)'!W24))</f>
        <v/>
      </c>
    </row>
    <row r="25" spans="1:23" ht="33.75" customHeight="1" x14ac:dyDescent="0.25">
      <c r="A25" s="47" t="str">
        <f>'Master List'!A25</f>
        <v>FP</v>
      </c>
      <c r="B25" s="47" t="str">
        <f>'Master List'!B25</f>
        <v>F2/7A4/008c</v>
      </c>
      <c r="C25" s="47" t="str">
        <f>'Master List'!C25</f>
        <v>WAL/F2/008c</v>
      </c>
      <c r="D25" s="48">
        <f>'Programmes (ENG)'!D25</f>
        <v>1</v>
      </c>
      <c r="E25" s="54" t="str">
        <f t="shared" si="0"/>
        <v>Clust, Trwyn a Gwddf, Pediatreg / Pediatreg Cymunedol, Meddygaeth Fewnol Acíwt</v>
      </c>
      <c r="F25" s="49" t="str">
        <f>VLOOKUP('Programmes (ENG)'!F25, 'CWM &amp; Location'!B:D, 2, FALSE)</f>
        <v>Bwrdd Iechyd Prifysgol Caerdydd a'r Fro</v>
      </c>
      <c r="G25" s="49" t="str">
        <f>IF('Programmes (ENG)'!G25="Supervisor to be confirmed", "Goruchwyliwr I'w Gadarnhau", 'Programmes (ENG)'!G25)</f>
        <v>Mr Benjamin Stew</v>
      </c>
      <c r="H25" s="47" t="str">
        <f>VLOOKUP('Programmes (ENG)'!H25, 'CWM &amp; Location'!B:D, 2, FALSE)</f>
        <v>Ysbyty Athrofaol Cymru</v>
      </c>
      <c r="I25" s="47" t="str">
        <f>VLOOKUP('Programmes (ENG)'!I25, 'CWM &amp; Location'!B:D, 2, FALSE)</f>
        <v>Caerdydd</v>
      </c>
      <c r="J25" s="47" t="str">
        <f>IF('Master List'!I25="", VLOOKUP('Master List'!H25, 'CWM &amp; Location'!B:D, 2, FALSE), CONCATENATE(VLOOKUP('Master List'!H25, 'CWM &amp; Location'!B:D, 2, FALSE), " / ", VLOOKUP('Master List'!I25, 'CWM &amp; Location'!B:D, 2, FALSE)))</f>
        <v>Clust, Trwyn a Gwddf</v>
      </c>
      <c r="K25" s="47" t="str">
        <f>IF('Programmes (ENG)'!K25="Supervisor to be confirmed", "Goruchwyliwr I'w Gadarnhau", 'Programmes (ENG)'!K25)</f>
        <v>Mr Benjamin Stew</v>
      </c>
      <c r="L25" s="47" t="str">
        <f>VLOOKUP('Programmes (ENG)'!L25, 'CWM &amp; Location'!B:D, 2, FALSE)</f>
        <v>Ysbyty Athrofaol Llandochau</v>
      </c>
      <c r="M25" s="47" t="str">
        <f>VLOOKUP('Programmes (ENG)'!M25, 'CWM &amp; Location'!B:D, 2, FALSE)</f>
        <v>Penarth</v>
      </c>
      <c r="N25" s="47" t="str">
        <f>IF('Master List'!O25="", VLOOKUP('Master List'!N25, 'CWM &amp; Location'!B:D, 2, FALSE), CONCATENATE(VLOOKUP('Master List'!N25, 'CWM &amp; Location'!B:D, 2, FALSE), " / ", VLOOKUP('Master List'!O25, 'CWM &amp; Location'!B:D, 2, FALSE)))</f>
        <v>Pediatreg / Pediatreg Cymunedol</v>
      </c>
      <c r="O25" s="47" t="str">
        <f>IF('Programmes (ENG)'!O25="Supervisor to be confirmed", "Goruchwyliwr I'w Gadarnhau", 'Programmes (ENG)'!O25)</f>
        <v>Dr Nia John</v>
      </c>
      <c r="P25" s="47" t="str">
        <f>VLOOKUP('Programmes (ENG)'!P25, 'CWM &amp; Location'!B:D, 2, FALSE)</f>
        <v>Ysbyty Athrofaol Cymru</v>
      </c>
      <c r="Q25" s="47" t="str">
        <f>VLOOKUP('Programmes (ENG)'!Q25, 'CWM &amp; Location'!B:D, 2, FALSE)</f>
        <v>Caerdydd</v>
      </c>
      <c r="R25" s="47" t="str">
        <f>IF('Master List'!U25="", VLOOKUP('Master List'!T25, 'CWM &amp; Location'!B:D, 2, FALSE), CONCATENATE(VLOOKUP('Master List'!T25, 'CWM &amp; Location'!B:D, 2, FALSE), " / ", VLOOKUP('Master List'!U25, 'CWM &amp; Location'!B:D, 2, FALSE)))</f>
        <v>Meddygaeth Fewnol Acíwt</v>
      </c>
      <c r="S25" s="47" t="str">
        <f>IF('Programmes (ENG)'!S25="Supervisor to be confirmed", "Goruchwyliwr I'w Gadarnhau", 'Programmes (ENG)'!S25)</f>
        <v>Dr Vinay Eligar</v>
      </c>
      <c r="T25" s="49" t="str">
        <f>IF('Master List'!Y25="", "", VLOOKUP('Programmes (ENG)'!T25, 'CWM &amp; Location'!B:D, 2, FALSE))</f>
        <v/>
      </c>
      <c r="U25" s="49" t="str">
        <f>IF(T25="", "", VLOOKUP('Programmes (ENG)'!U25, 'CWM &amp; Location'!B:D, 2, FALSE))</f>
        <v/>
      </c>
      <c r="V25" s="49" t="str">
        <f>IF('Programmes (ENG)'!V25="", "", VLOOKUP('Programmes (ENG)'!V25, 'CWM &amp; Location'!B:D, 2, FALSE))</f>
        <v/>
      </c>
      <c r="W25" s="49" t="str">
        <f>IF('Programmes (ENG)'!W25="", "", IF('Programmes (ENG)'!W25="Supervisor to be confirmed", 'CWM &amp; Location'!$C$207, 'Programmes (ENG)'!W25))</f>
        <v/>
      </c>
    </row>
    <row r="26" spans="1:23" ht="33.75" customHeight="1" x14ac:dyDescent="0.25">
      <c r="A26" s="47" t="str">
        <f>'Master List'!A26</f>
        <v>FP</v>
      </c>
      <c r="B26" s="47" t="str">
        <f>'Master List'!B26</f>
        <v>F2/7A4/009a</v>
      </c>
      <c r="C26" s="47" t="str">
        <f>'Master List'!C26</f>
        <v>WAL/F2/009a</v>
      </c>
      <c r="D26" s="48">
        <f>'Programmes (ENG)'!D26</f>
        <v>1</v>
      </c>
      <c r="E26" s="54" t="str">
        <f t="shared" si="0"/>
        <v>Trawma Llawdriniaeth Orthopedig, Meddygaeth Frys, Llawdriniaeth Gyffredinol / Llawdriniaeth Hepato-Pancreatico-Biliary</v>
      </c>
      <c r="F26" s="49" t="str">
        <f>VLOOKUP('Programmes (ENG)'!F26, 'CWM &amp; Location'!B:D, 2, FALSE)</f>
        <v>Bwrdd Iechyd Prifysgol Caerdydd a'r Fro</v>
      </c>
      <c r="G26" s="49" t="str">
        <f>IF('Programmes (ENG)'!G26="Supervisor to be confirmed", "Goruchwyliwr I'w Gadarnhau", 'Programmes (ENG)'!G26)</f>
        <v>Mr Alun John</v>
      </c>
      <c r="H26" s="47" t="str">
        <f>VLOOKUP('Programmes (ENG)'!H26, 'CWM &amp; Location'!B:D, 2, FALSE)</f>
        <v>Ysbyty Athrofaol Llandochau</v>
      </c>
      <c r="I26" s="47" t="str">
        <f>VLOOKUP('Programmes (ENG)'!I26, 'CWM &amp; Location'!B:D, 2, FALSE)</f>
        <v>Penarth</v>
      </c>
      <c r="J26" s="47" t="str">
        <f>IF('Master List'!I26="", VLOOKUP('Master List'!H26, 'CWM &amp; Location'!B:D, 2, FALSE), CONCATENATE(VLOOKUP('Master List'!H26, 'CWM &amp; Location'!B:D, 2, FALSE), " / ", VLOOKUP('Master List'!I26, 'CWM &amp; Location'!B:D, 2, FALSE)))</f>
        <v>Trawma Llawdriniaeth Orthopedig</v>
      </c>
      <c r="K26" s="47" t="str">
        <f>IF('Programmes (ENG)'!K26="Supervisor to be confirmed", "Goruchwyliwr I'w Gadarnhau", 'Programmes (ENG)'!K26)</f>
        <v>Mr Alun John</v>
      </c>
      <c r="L26" s="47" t="str">
        <f>VLOOKUP('Programmes (ENG)'!L26, 'CWM &amp; Location'!B:D, 2, FALSE)</f>
        <v>Ysbyty Athrofaol Cymru</v>
      </c>
      <c r="M26" s="47" t="str">
        <f>VLOOKUP('Programmes (ENG)'!M26, 'CWM &amp; Location'!B:D, 2, FALSE)</f>
        <v>Caerdydd</v>
      </c>
      <c r="N26" s="47" t="str">
        <f>IF('Master List'!O26="", VLOOKUP('Master List'!N26, 'CWM &amp; Location'!B:D, 2, FALSE), CONCATENATE(VLOOKUP('Master List'!N26, 'CWM &amp; Location'!B:D, 2, FALSE), " / ", VLOOKUP('Master List'!O26, 'CWM &amp; Location'!B:D, 2, FALSE)))</f>
        <v>Meddygaeth Frys</v>
      </c>
      <c r="O26" s="47" t="str">
        <f>IF('Programmes (ENG)'!O26="Supervisor to be confirmed", "Goruchwyliwr I'w Gadarnhau", 'Programmes (ENG)'!O26)</f>
        <v xml:space="preserve">Dr Munawar Al-Mudhaffar </v>
      </c>
      <c r="P26" s="47" t="str">
        <f>VLOOKUP('Programmes (ENG)'!P26, 'CWM &amp; Location'!B:D, 2, FALSE)</f>
        <v>Ysbyty Athrofaol Cymru</v>
      </c>
      <c r="Q26" s="47" t="str">
        <f>VLOOKUP('Programmes (ENG)'!Q26, 'CWM &amp; Location'!B:D, 2, FALSE)</f>
        <v>Caerdydd</v>
      </c>
      <c r="R26" s="47" t="str">
        <f>IF('Master List'!U26="", VLOOKUP('Master List'!T26, 'CWM &amp; Location'!B:D, 2, FALSE), CONCATENATE(VLOOKUP('Master List'!T26, 'CWM &amp; Location'!B:D, 2, FALSE), " / ", VLOOKUP('Master List'!U26, 'CWM &amp; Location'!B:D, 2, FALSE)))</f>
        <v>Llawdriniaeth Gyffredinol / Llawdriniaeth Hepato-Pancreatico-Biliary</v>
      </c>
      <c r="S26" s="47" t="str">
        <f>IF('Programmes (ENG)'!S26="Supervisor to be confirmed", "Goruchwyliwr I'w Gadarnhau", 'Programmes (ENG)'!S26)</f>
        <v>Mr David O'Reilly</v>
      </c>
      <c r="T26" s="49" t="str">
        <f>IF('Master List'!Y26="", "", VLOOKUP('Programmes (ENG)'!T26, 'CWM &amp; Location'!B:D, 2, FALSE))</f>
        <v/>
      </c>
      <c r="U26" s="49" t="str">
        <f>IF(T26="", "", VLOOKUP('Programmes (ENG)'!U26, 'CWM &amp; Location'!B:D, 2, FALSE))</f>
        <v/>
      </c>
      <c r="V26" s="49" t="str">
        <f>IF('Programmes (ENG)'!V26="", "", VLOOKUP('Programmes (ENG)'!V26, 'CWM &amp; Location'!B:D, 2, FALSE))</f>
        <v/>
      </c>
      <c r="W26" s="49" t="str">
        <f>IF('Programmes (ENG)'!W26="", "", IF('Programmes (ENG)'!W26="Supervisor to be confirmed", 'CWM &amp; Location'!$C$207, 'Programmes (ENG)'!W26))</f>
        <v/>
      </c>
    </row>
    <row r="27" spans="1:23" ht="33.75" customHeight="1" x14ac:dyDescent="0.25">
      <c r="A27" s="47" t="str">
        <f>'Master List'!A27</f>
        <v>FP</v>
      </c>
      <c r="B27" s="47" t="str">
        <f>'Master List'!B27</f>
        <v>F2/7A4/009b</v>
      </c>
      <c r="C27" s="47" t="str">
        <f>'Master List'!C27</f>
        <v>WAL/F2/009b</v>
      </c>
      <c r="D27" s="48">
        <f>'Programmes (ENG)'!D27</f>
        <v>1</v>
      </c>
      <c r="E27" s="54" t="str">
        <f t="shared" si="0"/>
        <v>Llawdriniaeth Gyffredinol / Llawdriniaeth Hepato-Pancreatico-Biliary, Trawma Llawdriniaeth Orthopedig, Meddygaeth Frys</v>
      </c>
      <c r="F27" s="49" t="str">
        <f>VLOOKUP('Programmes (ENG)'!F27, 'CWM &amp; Location'!B:D, 2, FALSE)</f>
        <v>Bwrdd Iechyd Prifysgol Caerdydd a'r Fro</v>
      </c>
      <c r="G27" s="49" t="str">
        <f>IF('Programmes (ENG)'!G27="Supervisor to be confirmed", "Goruchwyliwr I'w Gadarnhau", 'Programmes (ENG)'!G27)</f>
        <v>Mr David O'Reilly</v>
      </c>
      <c r="H27" s="47" t="str">
        <f>VLOOKUP('Programmes (ENG)'!H27, 'CWM &amp; Location'!B:D, 2, FALSE)</f>
        <v>Ysbyty Athrofaol Cymru</v>
      </c>
      <c r="I27" s="47" t="str">
        <f>VLOOKUP('Programmes (ENG)'!I27, 'CWM &amp; Location'!B:D, 2, FALSE)</f>
        <v>Caerdydd</v>
      </c>
      <c r="J27" s="47" t="str">
        <f>IF('Master List'!I27="", VLOOKUP('Master List'!H27, 'CWM &amp; Location'!B:D, 2, FALSE), CONCATENATE(VLOOKUP('Master List'!H27, 'CWM &amp; Location'!B:D, 2, FALSE), " / ", VLOOKUP('Master List'!I27, 'CWM &amp; Location'!B:D, 2, FALSE)))</f>
        <v>Llawdriniaeth Gyffredinol / Llawdriniaeth Hepato-Pancreatico-Biliary</v>
      </c>
      <c r="K27" s="47" t="str">
        <f>IF('Programmes (ENG)'!K27="Supervisor to be confirmed", "Goruchwyliwr I'w Gadarnhau", 'Programmes (ENG)'!K27)</f>
        <v>Mr David O'Reilly</v>
      </c>
      <c r="L27" s="47" t="str">
        <f>VLOOKUP('Programmes (ENG)'!L27, 'CWM &amp; Location'!B:D, 2, FALSE)</f>
        <v>Ysbyty Athrofaol Llandochau</v>
      </c>
      <c r="M27" s="47" t="str">
        <f>VLOOKUP('Programmes (ENG)'!M27, 'CWM &amp; Location'!B:D, 2, FALSE)</f>
        <v>Penarth</v>
      </c>
      <c r="N27" s="47" t="str">
        <f>IF('Master List'!O27="", VLOOKUP('Master List'!N27, 'CWM &amp; Location'!B:D, 2, FALSE), CONCATENATE(VLOOKUP('Master List'!N27, 'CWM &amp; Location'!B:D, 2, FALSE), " / ", VLOOKUP('Master List'!O27, 'CWM &amp; Location'!B:D, 2, FALSE)))</f>
        <v>Trawma Llawdriniaeth Orthopedig</v>
      </c>
      <c r="O27" s="47" t="str">
        <f>IF('Programmes (ENG)'!O27="Supervisor to be confirmed", "Goruchwyliwr I'w Gadarnhau", 'Programmes (ENG)'!O27)</f>
        <v>Mr Alun John</v>
      </c>
      <c r="P27" s="47" t="str">
        <f>VLOOKUP('Programmes (ENG)'!P27, 'CWM &amp; Location'!B:D, 2, FALSE)</f>
        <v>Ysbyty Athrofaol Cymru</v>
      </c>
      <c r="Q27" s="47" t="str">
        <f>VLOOKUP('Programmes (ENG)'!Q27, 'CWM &amp; Location'!B:D, 2, FALSE)</f>
        <v>Caerdydd</v>
      </c>
      <c r="R27" s="47" t="str">
        <f>IF('Master List'!U27="", VLOOKUP('Master List'!T27, 'CWM &amp; Location'!B:D, 2, FALSE), CONCATENATE(VLOOKUP('Master List'!T27, 'CWM &amp; Location'!B:D, 2, FALSE), " / ", VLOOKUP('Master List'!U27, 'CWM &amp; Location'!B:D, 2, FALSE)))</f>
        <v>Meddygaeth Frys</v>
      </c>
      <c r="S27" s="47" t="str">
        <f>IF('Programmes (ENG)'!S27="Supervisor to be confirmed", "Goruchwyliwr I'w Gadarnhau", 'Programmes (ENG)'!S27)</f>
        <v xml:space="preserve">Dr Munawar Al-Mudhaffar </v>
      </c>
      <c r="T27" s="49" t="str">
        <f>IF('Master List'!Y27="", "", VLOOKUP('Programmes (ENG)'!T27, 'CWM &amp; Location'!B:D, 2, FALSE))</f>
        <v/>
      </c>
      <c r="U27" s="49" t="str">
        <f>IF(T27="", "", VLOOKUP('Programmes (ENG)'!U27, 'CWM &amp; Location'!B:D, 2, FALSE))</f>
        <v/>
      </c>
      <c r="V27" s="49" t="str">
        <f>IF('Programmes (ENG)'!V27="", "", VLOOKUP('Programmes (ENG)'!V27, 'CWM &amp; Location'!B:D, 2, FALSE))</f>
        <v/>
      </c>
      <c r="W27" s="49" t="str">
        <f>IF('Programmes (ENG)'!W27="", "", IF('Programmes (ENG)'!W27="Supervisor to be confirmed", 'CWM &amp; Location'!$C$207, 'Programmes (ENG)'!W27))</f>
        <v/>
      </c>
    </row>
    <row r="28" spans="1:23" ht="33.75" customHeight="1" x14ac:dyDescent="0.25">
      <c r="A28" s="47" t="str">
        <f>'Master List'!A28</f>
        <v>FP</v>
      </c>
      <c r="B28" s="47" t="str">
        <f>'Master List'!B28</f>
        <v>F2/7A4/009c</v>
      </c>
      <c r="C28" s="47" t="str">
        <f>'Master List'!C28</f>
        <v>WAL/F2/009c</v>
      </c>
      <c r="D28" s="48">
        <f>'Programmes (ENG)'!D28</f>
        <v>1</v>
      </c>
      <c r="E28" s="54" t="str">
        <f t="shared" si="0"/>
        <v>Meddygaeth Frys, Llawdriniaeth Gyffredinol / Llawdriniaeth Hepato-Pancreatico-Biliary, Trawma Llawdriniaeth Orthopedig</v>
      </c>
      <c r="F28" s="49" t="str">
        <f>VLOOKUP('Programmes (ENG)'!F28, 'CWM &amp; Location'!B:D, 2, FALSE)</f>
        <v>Bwrdd Iechyd Prifysgol Caerdydd a'r Fro</v>
      </c>
      <c r="G28" s="49" t="str">
        <f>IF('Programmes (ENG)'!G28="Supervisor to be confirmed", "Goruchwyliwr I'w Gadarnhau", 'Programmes (ENG)'!G28)</f>
        <v xml:space="preserve">Dr Munawar Al-Mudhaffar </v>
      </c>
      <c r="H28" s="47" t="str">
        <f>VLOOKUP('Programmes (ENG)'!H28, 'CWM &amp; Location'!B:D, 2, FALSE)</f>
        <v>Ysbyty Athrofaol Cymru</v>
      </c>
      <c r="I28" s="47" t="str">
        <f>VLOOKUP('Programmes (ENG)'!I28, 'CWM &amp; Location'!B:D, 2, FALSE)</f>
        <v>Caerdydd</v>
      </c>
      <c r="J28" s="47" t="str">
        <f>IF('Master List'!I28="", VLOOKUP('Master List'!H28, 'CWM &amp; Location'!B:D, 2, FALSE), CONCATENATE(VLOOKUP('Master List'!H28, 'CWM &amp; Location'!B:D, 2, FALSE), " / ", VLOOKUP('Master List'!I28, 'CWM &amp; Location'!B:D, 2, FALSE)))</f>
        <v>Meddygaeth Frys</v>
      </c>
      <c r="K28" s="47" t="str">
        <f>IF('Programmes (ENG)'!K28="Supervisor to be confirmed", "Goruchwyliwr I'w Gadarnhau", 'Programmes (ENG)'!K28)</f>
        <v xml:space="preserve">Dr Munawar Al-Mudhaffar </v>
      </c>
      <c r="L28" s="47" t="str">
        <f>VLOOKUP('Programmes (ENG)'!L28, 'CWM &amp; Location'!B:D, 2, FALSE)</f>
        <v>Ysbyty Athrofaol Cymru</v>
      </c>
      <c r="M28" s="47" t="str">
        <f>VLOOKUP('Programmes (ENG)'!M28, 'CWM &amp; Location'!B:D, 2, FALSE)</f>
        <v>Caerdydd</v>
      </c>
      <c r="N28" s="47" t="str">
        <f>IF('Master List'!O28="", VLOOKUP('Master List'!N28, 'CWM &amp; Location'!B:D, 2, FALSE), CONCATENATE(VLOOKUP('Master List'!N28, 'CWM &amp; Location'!B:D, 2, FALSE), " / ", VLOOKUP('Master List'!O28, 'CWM &amp; Location'!B:D, 2, FALSE)))</f>
        <v>Llawdriniaeth Gyffredinol / Llawdriniaeth Hepato-Pancreatico-Biliary</v>
      </c>
      <c r="O28" s="47" t="str">
        <f>IF('Programmes (ENG)'!O28="Supervisor to be confirmed", "Goruchwyliwr I'w Gadarnhau", 'Programmes (ENG)'!O28)</f>
        <v>Mr David O'Reilly</v>
      </c>
      <c r="P28" s="47" t="str">
        <f>VLOOKUP('Programmes (ENG)'!P28, 'CWM &amp; Location'!B:D, 2, FALSE)</f>
        <v>Ysbyty Athrofaol Llandochau</v>
      </c>
      <c r="Q28" s="47" t="str">
        <f>VLOOKUP('Programmes (ENG)'!Q28, 'CWM &amp; Location'!B:D, 2, FALSE)</f>
        <v>Penarth</v>
      </c>
      <c r="R28" s="47" t="str">
        <f>IF('Master List'!U28="", VLOOKUP('Master List'!T28, 'CWM &amp; Location'!B:D, 2, FALSE), CONCATENATE(VLOOKUP('Master List'!T28, 'CWM &amp; Location'!B:D, 2, FALSE), " / ", VLOOKUP('Master List'!U28, 'CWM &amp; Location'!B:D, 2, FALSE)))</f>
        <v>Trawma Llawdriniaeth Orthopedig</v>
      </c>
      <c r="S28" s="47" t="str">
        <f>IF('Programmes (ENG)'!S28="Supervisor to be confirmed", "Goruchwyliwr I'w Gadarnhau", 'Programmes (ENG)'!S28)</f>
        <v>Mr Alun John</v>
      </c>
      <c r="T28" s="49" t="str">
        <f>IF('Master List'!Y28="", "", VLOOKUP('Programmes (ENG)'!T28, 'CWM &amp; Location'!B:D, 2, FALSE))</f>
        <v/>
      </c>
      <c r="U28" s="49" t="str">
        <f>IF(T28="", "", VLOOKUP('Programmes (ENG)'!U28, 'CWM &amp; Location'!B:D, 2, FALSE))</f>
        <v/>
      </c>
      <c r="V28" s="49" t="str">
        <f>IF('Programmes (ENG)'!V28="", "", VLOOKUP('Programmes (ENG)'!V28, 'CWM &amp; Location'!B:D, 2, FALSE))</f>
        <v/>
      </c>
      <c r="W28" s="49" t="str">
        <f>IF('Programmes (ENG)'!W28="", "", IF('Programmes (ENG)'!W28="Supervisor to be confirmed", 'CWM &amp; Location'!$C$207, 'Programmes (ENG)'!W28))</f>
        <v/>
      </c>
    </row>
    <row r="29" spans="1:23" ht="33.75" customHeight="1" x14ac:dyDescent="0.25">
      <c r="A29" s="47" t="str">
        <f>'Master List'!A29</f>
        <v>FP</v>
      </c>
      <c r="B29" s="47" t="str">
        <f>'Master List'!B29</f>
        <v>F2/7A4/010a</v>
      </c>
      <c r="C29" s="47" t="str">
        <f>'Master List'!C29</f>
        <v>WAL/F2/010a</v>
      </c>
      <c r="D29" s="48">
        <f>'Programmes (ENG)'!D29</f>
        <v>1</v>
      </c>
      <c r="E29" s="54" t="str">
        <f t="shared" si="0"/>
        <v>Llawdriniaeth Gyffredinol / Llawdriniaeth Endocrinaidd, Meddygaeth Frys, Meddygaeth Anadlol</v>
      </c>
      <c r="F29" s="49" t="str">
        <f>VLOOKUP('Programmes (ENG)'!F29, 'CWM &amp; Location'!B:D, 2, FALSE)</f>
        <v>Bwrdd Iechyd Prifysgol Caerdydd a'r Fro</v>
      </c>
      <c r="G29" s="49" t="str">
        <f>IF('Programmes (ENG)'!G29="Supervisor to be confirmed", "Goruchwyliwr I'w Gadarnhau", 'Programmes (ENG)'!G29)</f>
        <v>Mr Michael Stechman</v>
      </c>
      <c r="H29" s="47" t="str">
        <f>VLOOKUP('Programmes (ENG)'!H29, 'CWM &amp; Location'!B:D, 2, FALSE)</f>
        <v>Ysbyty Athrofaol Cymru</v>
      </c>
      <c r="I29" s="47" t="str">
        <f>VLOOKUP('Programmes (ENG)'!I29, 'CWM &amp; Location'!B:D, 2, FALSE)</f>
        <v>Caerdydd</v>
      </c>
      <c r="J29" s="47" t="str">
        <f>IF('Master List'!I29="", VLOOKUP('Master List'!H29, 'CWM &amp; Location'!B:D, 2, FALSE), CONCATENATE(VLOOKUP('Master List'!H29, 'CWM &amp; Location'!B:D, 2, FALSE), " / ", VLOOKUP('Master List'!I29, 'CWM &amp; Location'!B:D, 2, FALSE)))</f>
        <v>Llawdriniaeth Gyffredinol / Llawdriniaeth Endocrinaidd</v>
      </c>
      <c r="K29" s="47" t="str">
        <f>IF('Programmes (ENG)'!K29="Supervisor to be confirmed", "Goruchwyliwr I'w Gadarnhau", 'Programmes (ENG)'!K29)</f>
        <v>Mr Michael Stechman</v>
      </c>
      <c r="L29" s="47" t="str">
        <f>VLOOKUP('Programmes (ENG)'!L29, 'CWM &amp; Location'!B:D, 2, FALSE)</f>
        <v>Ysbyty Athrofaol Cymru</v>
      </c>
      <c r="M29" s="47" t="str">
        <f>VLOOKUP('Programmes (ENG)'!M29, 'CWM &amp; Location'!B:D, 2, FALSE)</f>
        <v>Caerdydd</v>
      </c>
      <c r="N29" s="47" t="str">
        <f>IF('Master List'!O29="", VLOOKUP('Master List'!N29, 'CWM &amp; Location'!B:D, 2, FALSE), CONCATENATE(VLOOKUP('Master List'!N29, 'CWM &amp; Location'!B:D, 2, FALSE), " / ", VLOOKUP('Master List'!O29, 'CWM &amp; Location'!B:D, 2, FALSE)))</f>
        <v>Meddygaeth Frys</v>
      </c>
      <c r="O29" s="47" t="str">
        <f>IF('Programmes (ENG)'!O29="Supervisor to be confirmed", "Goruchwyliwr I'w Gadarnhau", 'Programmes (ENG)'!O29)</f>
        <v>Dr Bethan Nicholas</v>
      </c>
      <c r="P29" s="47" t="str">
        <f>VLOOKUP('Programmes (ENG)'!P29, 'CWM &amp; Location'!B:D, 2, FALSE)</f>
        <v>Ysbyty Athrofaol Llandochau</v>
      </c>
      <c r="Q29" s="47" t="str">
        <f>VLOOKUP('Programmes (ENG)'!Q29, 'CWM &amp; Location'!B:D, 2, FALSE)</f>
        <v>Penarth</v>
      </c>
      <c r="R29" s="47" t="str">
        <f>IF('Master List'!U29="", VLOOKUP('Master List'!T29, 'CWM &amp; Location'!B:D, 2, FALSE), CONCATENATE(VLOOKUP('Master List'!T29, 'CWM &amp; Location'!B:D, 2, FALSE), " / ", VLOOKUP('Master List'!U29, 'CWM &amp; Location'!B:D, 2, FALSE)))</f>
        <v>Meddygaeth Anadlol</v>
      </c>
      <c r="S29" s="47" t="str">
        <f>IF('Programmes (ENG)'!S29="Supervisor to be confirmed", "Goruchwyliwr I'w Gadarnhau", 'Programmes (ENG)'!S29)</f>
        <v>Dr Helen Davies</v>
      </c>
      <c r="T29" s="49" t="str">
        <f>IF('Master List'!Y29="", "", VLOOKUP('Programmes (ENG)'!T29, 'CWM &amp; Location'!B:D, 2, FALSE))</f>
        <v/>
      </c>
      <c r="U29" s="49" t="str">
        <f>IF(T29="", "", VLOOKUP('Programmes (ENG)'!U29, 'CWM &amp; Location'!B:D, 2, FALSE))</f>
        <v/>
      </c>
      <c r="V29" s="49" t="str">
        <f>IF('Programmes (ENG)'!V29="", "", VLOOKUP('Programmes (ENG)'!V29, 'CWM &amp; Location'!B:D, 2, FALSE))</f>
        <v/>
      </c>
      <c r="W29" s="49" t="str">
        <f>IF('Programmes (ENG)'!W29="", "", IF('Programmes (ENG)'!W29="Supervisor to be confirmed", 'CWM &amp; Location'!$C$207, 'Programmes (ENG)'!W29))</f>
        <v/>
      </c>
    </row>
    <row r="30" spans="1:23" ht="33.75" customHeight="1" x14ac:dyDescent="0.25">
      <c r="A30" s="47" t="str">
        <f>'Master List'!A30</f>
        <v>FP</v>
      </c>
      <c r="B30" s="47" t="str">
        <f>'Master List'!B30</f>
        <v>F2/7A4/010b</v>
      </c>
      <c r="C30" s="47" t="str">
        <f>'Master List'!C30</f>
        <v>WAL/F2/010b</v>
      </c>
      <c r="D30" s="48">
        <f>'Programmes (ENG)'!D30</f>
        <v>1</v>
      </c>
      <c r="E30" s="54" t="str">
        <f t="shared" si="0"/>
        <v>Meddygaeth Anadlol, Llawdriniaeth Gyffredinol / Llawdriniaeth Endocrinaidd, Meddygaeth Frys</v>
      </c>
      <c r="F30" s="49" t="str">
        <f>VLOOKUP('Programmes (ENG)'!F30, 'CWM &amp; Location'!B:D, 2, FALSE)</f>
        <v>Bwrdd Iechyd Prifysgol Caerdydd a'r Fro</v>
      </c>
      <c r="G30" s="49" t="str">
        <f>IF('Programmes (ENG)'!G30="Supervisor to be confirmed", "Goruchwyliwr I'w Gadarnhau", 'Programmes (ENG)'!G30)</f>
        <v>Dr Helen Davies</v>
      </c>
      <c r="H30" s="47" t="str">
        <f>VLOOKUP('Programmes (ENG)'!H30, 'CWM &amp; Location'!B:D, 2, FALSE)</f>
        <v>Ysbyty Athrofaol Llandochau</v>
      </c>
      <c r="I30" s="47" t="str">
        <f>VLOOKUP('Programmes (ENG)'!I30, 'CWM &amp; Location'!B:D, 2, FALSE)</f>
        <v>Penarth</v>
      </c>
      <c r="J30" s="47" t="str">
        <f>IF('Master List'!I30="", VLOOKUP('Master List'!H30, 'CWM &amp; Location'!B:D, 2, FALSE), CONCATENATE(VLOOKUP('Master List'!H30, 'CWM &amp; Location'!B:D, 2, FALSE), " / ", VLOOKUP('Master List'!I30, 'CWM &amp; Location'!B:D, 2, FALSE)))</f>
        <v>Meddygaeth Anadlol</v>
      </c>
      <c r="K30" s="47" t="str">
        <f>IF('Programmes (ENG)'!K30="Supervisor to be confirmed", "Goruchwyliwr I'w Gadarnhau", 'Programmes (ENG)'!K30)</f>
        <v>Dr Helen Davies</v>
      </c>
      <c r="L30" s="47" t="str">
        <f>VLOOKUP('Programmes (ENG)'!L30, 'CWM &amp; Location'!B:D, 2, FALSE)</f>
        <v>Ysbyty Athrofaol Cymru</v>
      </c>
      <c r="M30" s="47" t="str">
        <f>VLOOKUP('Programmes (ENG)'!M30, 'CWM &amp; Location'!B:D, 2, FALSE)</f>
        <v>Caerdydd</v>
      </c>
      <c r="N30" s="47" t="str">
        <f>IF('Master List'!O30="", VLOOKUP('Master List'!N30, 'CWM &amp; Location'!B:D, 2, FALSE), CONCATENATE(VLOOKUP('Master List'!N30, 'CWM &amp; Location'!B:D, 2, FALSE), " / ", VLOOKUP('Master List'!O30, 'CWM &amp; Location'!B:D, 2, FALSE)))</f>
        <v>Llawdriniaeth Gyffredinol / Llawdriniaeth Endocrinaidd</v>
      </c>
      <c r="O30" s="47" t="str">
        <f>IF('Programmes (ENG)'!O30="Supervisor to be confirmed", "Goruchwyliwr I'w Gadarnhau", 'Programmes (ENG)'!O30)</f>
        <v>Mr Michael Stechman</v>
      </c>
      <c r="P30" s="47" t="str">
        <f>VLOOKUP('Programmes (ENG)'!P30, 'CWM &amp; Location'!B:D, 2, FALSE)</f>
        <v>Ysbyty Athrofaol Cymru</v>
      </c>
      <c r="Q30" s="47" t="str">
        <f>VLOOKUP('Programmes (ENG)'!Q30, 'CWM &amp; Location'!B:D, 2, FALSE)</f>
        <v>Caerdydd</v>
      </c>
      <c r="R30" s="47" t="str">
        <f>IF('Master List'!U30="", VLOOKUP('Master List'!T30, 'CWM &amp; Location'!B:D, 2, FALSE), CONCATENATE(VLOOKUP('Master List'!T30, 'CWM &amp; Location'!B:D, 2, FALSE), " / ", VLOOKUP('Master List'!U30, 'CWM &amp; Location'!B:D, 2, FALSE)))</f>
        <v>Meddygaeth Frys</v>
      </c>
      <c r="S30" s="47" t="str">
        <f>IF('Programmes (ENG)'!S30="Supervisor to be confirmed", "Goruchwyliwr I'w Gadarnhau", 'Programmes (ENG)'!S30)</f>
        <v>Dr Bethan Nicholas</v>
      </c>
      <c r="T30" s="49" t="str">
        <f>IF('Master List'!Y30="", "", VLOOKUP('Programmes (ENG)'!T30, 'CWM &amp; Location'!B:D, 2, FALSE))</f>
        <v/>
      </c>
      <c r="U30" s="49" t="str">
        <f>IF(T30="", "", VLOOKUP('Programmes (ENG)'!U30, 'CWM &amp; Location'!B:D, 2, FALSE))</f>
        <v/>
      </c>
      <c r="V30" s="49" t="str">
        <f>IF('Programmes (ENG)'!V30="", "", VLOOKUP('Programmes (ENG)'!V30, 'CWM &amp; Location'!B:D, 2, FALSE))</f>
        <v/>
      </c>
      <c r="W30" s="49" t="str">
        <f>IF('Programmes (ENG)'!W30="", "", IF('Programmes (ENG)'!W30="Supervisor to be confirmed", 'CWM &amp; Location'!$C$207, 'Programmes (ENG)'!W30))</f>
        <v/>
      </c>
    </row>
    <row r="31" spans="1:23" ht="33.75" customHeight="1" x14ac:dyDescent="0.25">
      <c r="A31" s="47" t="str">
        <f>'Master List'!A31</f>
        <v>FP</v>
      </c>
      <c r="B31" s="47" t="str">
        <f>'Master List'!B31</f>
        <v>F2/7A4/010c</v>
      </c>
      <c r="C31" s="47" t="str">
        <f>'Master List'!C31</f>
        <v>WAL/F2/010c</v>
      </c>
      <c r="D31" s="48">
        <f>'Programmes (ENG)'!D31</f>
        <v>1</v>
      </c>
      <c r="E31" s="54" t="str">
        <f t="shared" si="0"/>
        <v>Meddygaeth Frys, Meddygaeth Anadlol, Llawdriniaeth Gyffredinol / Llawdriniaeth Endocrinaidd</v>
      </c>
      <c r="F31" s="49" t="str">
        <f>VLOOKUP('Programmes (ENG)'!F31, 'CWM &amp; Location'!B:D, 2, FALSE)</f>
        <v>Bwrdd Iechyd Prifysgol Caerdydd a'r Fro</v>
      </c>
      <c r="G31" s="49" t="str">
        <f>IF('Programmes (ENG)'!G31="Supervisor to be confirmed", "Goruchwyliwr I'w Gadarnhau", 'Programmes (ENG)'!G31)</f>
        <v>Dr Bethan Nicholas</v>
      </c>
      <c r="H31" s="47" t="str">
        <f>VLOOKUP('Programmes (ENG)'!H31, 'CWM &amp; Location'!B:D, 2, FALSE)</f>
        <v>Ysbyty Athrofaol Cymru</v>
      </c>
      <c r="I31" s="47" t="str">
        <f>VLOOKUP('Programmes (ENG)'!I31, 'CWM &amp; Location'!B:D, 2, FALSE)</f>
        <v>Caerdydd</v>
      </c>
      <c r="J31" s="47" t="str">
        <f>IF('Master List'!I31="", VLOOKUP('Master List'!H31, 'CWM &amp; Location'!B:D, 2, FALSE), CONCATENATE(VLOOKUP('Master List'!H31, 'CWM &amp; Location'!B:D, 2, FALSE), " / ", VLOOKUP('Master List'!I31, 'CWM &amp; Location'!B:D, 2, FALSE)))</f>
        <v>Meddygaeth Frys</v>
      </c>
      <c r="K31" s="47" t="str">
        <f>IF('Programmes (ENG)'!K31="Supervisor to be confirmed", "Goruchwyliwr I'w Gadarnhau", 'Programmes (ENG)'!K31)</f>
        <v>Dr Bethan Nicholas</v>
      </c>
      <c r="L31" s="47" t="str">
        <f>VLOOKUP('Programmes (ENG)'!L31, 'CWM &amp; Location'!B:D, 2, FALSE)</f>
        <v>Ysbyty Athrofaol Llandochau</v>
      </c>
      <c r="M31" s="47" t="str">
        <f>VLOOKUP('Programmes (ENG)'!M31, 'CWM &amp; Location'!B:D, 2, FALSE)</f>
        <v>Penarth</v>
      </c>
      <c r="N31" s="47" t="str">
        <f>IF('Master List'!O31="", VLOOKUP('Master List'!N31, 'CWM &amp; Location'!B:D, 2, FALSE), CONCATENATE(VLOOKUP('Master List'!N31, 'CWM &amp; Location'!B:D, 2, FALSE), " / ", VLOOKUP('Master List'!O31, 'CWM &amp; Location'!B:D, 2, FALSE)))</f>
        <v>Meddygaeth Anadlol</v>
      </c>
      <c r="O31" s="47" t="str">
        <f>IF('Programmes (ENG)'!O31="Supervisor to be confirmed", "Goruchwyliwr I'w Gadarnhau", 'Programmes (ENG)'!O31)</f>
        <v>Dr Helen Davies</v>
      </c>
      <c r="P31" s="47" t="str">
        <f>VLOOKUP('Programmes (ENG)'!P31, 'CWM &amp; Location'!B:D, 2, FALSE)</f>
        <v>Ysbyty Athrofaol Cymru</v>
      </c>
      <c r="Q31" s="47" t="str">
        <f>VLOOKUP('Programmes (ENG)'!Q31, 'CWM &amp; Location'!B:D, 2, FALSE)</f>
        <v>Caerdydd</v>
      </c>
      <c r="R31" s="47" t="str">
        <f>IF('Master List'!U31="", VLOOKUP('Master List'!T31, 'CWM &amp; Location'!B:D, 2, FALSE), CONCATENATE(VLOOKUP('Master List'!T31, 'CWM &amp; Location'!B:D, 2, FALSE), " / ", VLOOKUP('Master List'!U31, 'CWM &amp; Location'!B:D, 2, FALSE)))</f>
        <v>Llawdriniaeth Gyffredinol / Llawdriniaeth Endocrinaidd</v>
      </c>
      <c r="S31" s="47" t="str">
        <f>IF('Programmes (ENG)'!S31="Supervisor to be confirmed", "Goruchwyliwr I'w Gadarnhau", 'Programmes (ENG)'!S31)</f>
        <v>Mr Michael Stechman</v>
      </c>
      <c r="T31" s="49" t="str">
        <f>IF('Master List'!Y31="", "", VLOOKUP('Programmes (ENG)'!T31, 'CWM &amp; Location'!B:D, 2, FALSE))</f>
        <v/>
      </c>
      <c r="U31" s="49" t="str">
        <f>IF(T31="", "", VLOOKUP('Programmes (ENG)'!U31, 'CWM &amp; Location'!B:D, 2, FALSE))</f>
        <v/>
      </c>
      <c r="V31" s="49" t="str">
        <f>IF('Programmes (ENG)'!V31="", "", VLOOKUP('Programmes (ENG)'!V31, 'CWM &amp; Location'!B:D, 2, FALSE))</f>
        <v/>
      </c>
      <c r="W31" s="49" t="str">
        <f>IF('Programmes (ENG)'!W31="", "", IF('Programmes (ENG)'!W31="Supervisor to be confirmed", 'CWM &amp; Location'!$C$207, 'Programmes (ENG)'!W31))</f>
        <v/>
      </c>
    </row>
    <row r="32" spans="1:23" ht="33.75" customHeight="1" x14ac:dyDescent="0.25">
      <c r="A32" s="47" t="str">
        <f>'Master List'!A32</f>
        <v>FP</v>
      </c>
      <c r="B32" s="47" t="str">
        <f>'Master List'!B32</f>
        <v>F2/7A4/011a</v>
      </c>
      <c r="C32" s="47" t="str">
        <f>'Master List'!C32</f>
        <v>WAL/F2/011a</v>
      </c>
      <c r="D32" s="48">
        <f>'Programmes (ENG)'!D32</f>
        <v>1</v>
      </c>
      <c r="E32" s="54" t="str">
        <f t="shared" si="0"/>
        <v>Trawma Llawdriniaeth Orthopedig, Meddygaeth Frys, Obstetreg a Gynaecoleg</v>
      </c>
      <c r="F32" s="49" t="str">
        <f>VLOOKUP('Programmes (ENG)'!F32, 'CWM &amp; Location'!B:D, 2, FALSE)</f>
        <v>Bwrdd Iechyd Prifysgol Caerdydd a'r Fro</v>
      </c>
      <c r="G32" s="49" t="str">
        <f>IF('Programmes (ENG)'!G32="Supervisor to be confirmed", "Goruchwyliwr I'w Gadarnhau", 'Programmes (ENG)'!G32)</f>
        <v>Mr Stephen Jones</v>
      </c>
      <c r="H32" s="47" t="str">
        <f>VLOOKUP('Programmes (ENG)'!H32, 'CWM &amp; Location'!B:D, 2, FALSE)</f>
        <v>Ysbyty Athrofaol Llandochau</v>
      </c>
      <c r="I32" s="47" t="str">
        <f>VLOOKUP('Programmes (ENG)'!I32, 'CWM &amp; Location'!B:D, 2, FALSE)</f>
        <v>Penarth</v>
      </c>
      <c r="J32" s="47" t="str">
        <f>IF('Master List'!I32="", VLOOKUP('Master List'!H32, 'CWM &amp; Location'!B:D, 2, FALSE), CONCATENATE(VLOOKUP('Master List'!H32, 'CWM &amp; Location'!B:D, 2, FALSE), " / ", VLOOKUP('Master List'!I32, 'CWM &amp; Location'!B:D, 2, FALSE)))</f>
        <v>Trawma Llawdriniaeth Orthopedig</v>
      </c>
      <c r="K32" s="47" t="str">
        <f>IF('Programmes (ENG)'!K32="Supervisor to be confirmed", "Goruchwyliwr I'w Gadarnhau", 'Programmes (ENG)'!K32)</f>
        <v>Mr Stephen Jones</v>
      </c>
      <c r="L32" s="47" t="str">
        <f>VLOOKUP('Programmes (ENG)'!L32, 'CWM &amp; Location'!B:D, 2, FALSE)</f>
        <v>Ysbyty Athrofaol Cymru</v>
      </c>
      <c r="M32" s="47" t="str">
        <f>VLOOKUP('Programmes (ENG)'!M32, 'CWM &amp; Location'!B:D, 2, FALSE)</f>
        <v>Caerdydd</v>
      </c>
      <c r="N32" s="47" t="str">
        <f>IF('Master List'!O32="", VLOOKUP('Master List'!N32, 'CWM &amp; Location'!B:D, 2, FALSE), CONCATENATE(VLOOKUP('Master List'!N32, 'CWM &amp; Location'!B:D, 2, FALSE), " / ", VLOOKUP('Master List'!O32, 'CWM &amp; Location'!B:D, 2, FALSE)))</f>
        <v>Meddygaeth Frys</v>
      </c>
      <c r="O32" s="47" t="str">
        <f>IF('Programmes (ENG)'!O32="Supervisor to be confirmed", "Goruchwyliwr I'w Gadarnhau", 'Programmes (ENG)'!O32)</f>
        <v>Dr Munawar Al-Mudhaffar</v>
      </c>
      <c r="P32" s="47" t="str">
        <f>VLOOKUP('Programmes (ENG)'!P32, 'CWM &amp; Location'!B:D, 2, FALSE)</f>
        <v>Ysbyty Athrofaol Cymru</v>
      </c>
      <c r="Q32" s="47" t="str">
        <f>VLOOKUP('Programmes (ENG)'!Q32, 'CWM &amp; Location'!B:D, 2, FALSE)</f>
        <v>Caerdydd</v>
      </c>
      <c r="R32" s="47" t="str">
        <f>IF('Master List'!U32="", VLOOKUP('Master List'!T32, 'CWM &amp; Location'!B:D, 2, FALSE), CONCATENATE(VLOOKUP('Master List'!T32, 'CWM &amp; Location'!B:D, 2, FALSE), " / ", VLOOKUP('Master List'!U32, 'CWM &amp; Location'!B:D, 2, FALSE)))</f>
        <v>Obstetreg a Gynaecoleg</v>
      </c>
      <c r="S32" s="47" t="str">
        <f>IF('Programmes (ENG)'!S32="Supervisor to be confirmed", "Goruchwyliwr I'w Gadarnhau", 'Programmes (ENG)'!S32)</f>
        <v>Dr Anna Darbhamulla</v>
      </c>
      <c r="T32" s="49" t="str">
        <f>IF('Master List'!Y32="", "", VLOOKUP('Programmes (ENG)'!T32, 'CWM &amp; Location'!B:D, 2, FALSE))</f>
        <v/>
      </c>
      <c r="U32" s="49" t="str">
        <f>IF(T32="", "", VLOOKUP('Programmes (ENG)'!U32, 'CWM &amp; Location'!B:D, 2, FALSE))</f>
        <v/>
      </c>
      <c r="V32" s="49" t="str">
        <f>IF('Programmes (ENG)'!V32="", "", VLOOKUP('Programmes (ENG)'!V32, 'CWM &amp; Location'!B:D, 2, FALSE))</f>
        <v/>
      </c>
      <c r="W32" s="49" t="str">
        <f>IF('Programmes (ENG)'!W32="", "", IF('Programmes (ENG)'!W32="Supervisor to be confirmed", 'CWM &amp; Location'!$C$207, 'Programmes (ENG)'!W32))</f>
        <v/>
      </c>
    </row>
    <row r="33" spans="1:23" ht="33.75" customHeight="1" x14ac:dyDescent="0.25">
      <c r="A33" s="47" t="str">
        <f>'Master List'!A33</f>
        <v>FP</v>
      </c>
      <c r="B33" s="47" t="str">
        <f>'Master List'!B33</f>
        <v>F2/7A4/011b</v>
      </c>
      <c r="C33" s="47" t="str">
        <f>'Master List'!C33</f>
        <v>WAL/F2/011b</v>
      </c>
      <c r="D33" s="48">
        <f>'Programmes (ENG)'!D33</f>
        <v>1</v>
      </c>
      <c r="E33" s="54" t="str">
        <f t="shared" si="0"/>
        <v>Obstetreg a Gynaecoleg, Trawma Llawdriniaeth Orthopedig, Meddygaeth Frys</v>
      </c>
      <c r="F33" s="49" t="str">
        <f>VLOOKUP('Programmes (ENG)'!F33, 'CWM &amp; Location'!B:D, 2, FALSE)</f>
        <v>Bwrdd Iechyd Prifysgol Caerdydd a'r Fro</v>
      </c>
      <c r="G33" s="49" t="str">
        <f>IF('Programmes (ENG)'!G33="Supervisor to be confirmed", "Goruchwyliwr I'w Gadarnhau", 'Programmes (ENG)'!G33)</f>
        <v>Dr Anna Darbhamulla</v>
      </c>
      <c r="H33" s="47" t="str">
        <f>VLOOKUP('Programmes (ENG)'!H33, 'CWM &amp; Location'!B:D, 2, FALSE)</f>
        <v>Ysbyty Athrofaol Cymru</v>
      </c>
      <c r="I33" s="47" t="str">
        <f>VLOOKUP('Programmes (ENG)'!I33, 'CWM &amp; Location'!B:D, 2, FALSE)</f>
        <v>Caerdydd</v>
      </c>
      <c r="J33" s="47" t="str">
        <f>IF('Master List'!I33="", VLOOKUP('Master List'!H33, 'CWM &amp; Location'!B:D, 2, FALSE), CONCATENATE(VLOOKUP('Master List'!H33, 'CWM &amp; Location'!B:D, 2, FALSE), " / ", VLOOKUP('Master List'!I33, 'CWM &amp; Location'!B:D, 2, FALSE)))</f>
        <v>Obstetreg a Gynaecoleg</v>
      </c>
      <c r="K33" s="47" t="str">
        <f>IF('Programmes (ENG)'!K33="Supervisor to be confirmed", "Goruchwyliwr I'w Gadarnhau", 'Programmes (ENG)'!K33)</f>
        <v>Dr Anna Darbhamulla</v>
      </c>
      <c r="L33" s="47" t="str">
        <f>VLOOKUP('Programmes (ENG)'!L33, 'CWM &amp; Location'!B:D, 2, FALSE)</f>
        <v>Ysbyty Athrofaol Llandochau</v>
      </c>
      <c r="M33" s="47" t="str">
        <f>VLOOKUP('Programmes (ENG)'!M33, 'CWM &amp; Location'!B:D, 2, FALSE)</f>
        <v>Penarth</v>
      </c>
      <c r="N33" s="47" t="str">
        <f>IF('Master List'!O33="", VLOOKUP('Master List'!N33, 'CWM &amp; Location'!B:D, 2, FALSE), CONCATENATE(VLOOKUP('Master List'!N33, 'CWM &amp; Location'!B:D, 2, FALSE), " / ", VLOOKUP('Master List'!O33, 'CWM &amp; Location'!B:D, 2, FALSE)))</f>
        <v>Trawma Llawdriniaeth Orthopedig</v>
      </c>
      <c r="O33" s="47" t="str">
        <f>IF('Programmes (ENG)'!O33="Supervisor to be confirmed", "Goruchwyliwr I'w Gadarnhau", 'Programmes (ENG)'!O33)</f>
        <v>Mr Stephen Jones</v>
      </c>
      <c r="P33" s="47" t="str">
        <f>VLOOKUP('Programmes (ENG)'!P33, 'CWM &amp; Location'!B:D, 2, FALSE)</f>
        <v>Ysbyty Athrofaol Cymru</v>
      </c>
      <c r="Q33" s="47" t="str">
        <f>VLOOKUP('Programmes (ENG)'!Q33, 'CWM &amp; Location'!B:D, 2, FALSE)</f>
        <v>Caerdydd</v>
      </c>
      <c r="R33" s="47" t="str">
        <f>IF('Master List'!U33="", VLOOKUP('Master List'!T33, 'CWM &amp; Location'!B:D, 2, FALSE), CONCATENATE(VLOOKUP('Master List'!T33, 'CWM &amp; Location'!B:D, 2, FALSE), " / ", VLOOKUP('Master List'!U33, 'CWM &amp; Location'!B:D, 2, FALSE)))</f>
        <v>Meddygaeth Frys</v>
      </c>
      <c r="S33" s="47" t="str">
        <f>IF('Programmes (ENG)'!S33="Supervisor to be confirmed", "Goruchwyliwr I'w Gadarnhau", 'Programmes (ENG)'!S33)</f>
        <v>Dr Munawar Al-Mudhaffar</v>
      </c>
      <c r="T33" s="49" t="str">
        <f>IF('Master List'!Y33="", "", VLOOKUP('Programmes (ENG)'!T33, 'CWM &amp; Location'!B:D, 2, FALSE))</f>
        <v/>
      </c>
      <c r="U33" s="49" t="str">
        <f>IF(T33="", "", VLOOKUP('Programmes (ENG)'!U33, 'CWM &amp; Location'!B:D, 2, FALSE))</f>
        <v/>
      </c>
      <c r="V33" s="49" t="str">
        <f>IF('Programmes (ENG)'!V33="", "", VLOOKUP('Programmes (ENG)'!V33, 'CWM &amp; Location'!B:D, 2, FALSE))</f>
        <v/>
      </c>
      <c r="W33" s="49" t="str">
        <f>IF('Programmes (ENG)'!W33="", "", IF('Programmes (ENG)'!W33="Supervisor to be confirmed", 'CWM &amp; Location'!$C$207, 'Programmes (ENG)'!W33))</f>
        <v/>
      </c>
    </row>
    <row r="34" spans="1:23" ht="33.75" customHeight="1" x14ac:dyDescent="0.25">
      <c r="A34" s="47" t="str">
        <f>'Master List'!A34</f>
        <v>FP</v>
      </c>
      <c r="B34" s="47" t="str">
        <f>'Master List'!B34</f>
        <v>F2/7A4/011c</v>
      </c>
      <c r="C34" s="47" t="str">
        <f>'Master List'!C34</f>
        <v>WAL/F2/011c</v>
      </c>
      <c r="D34" s="48">
        <f>'Programmes (ENG)'!D34</f>
        <v>1</v>
      </c>
      <c r="E34" s="54" t="str">
        <f t="shared" si="0"/>
        <v>Meddygaeth Frys, Obstetreg a Gynaecoleg, Trawma Llawdriniaeth Orthopedig</v>
      </c>
      <c r="F34" s="49" t="str">
        <f>VLOOKUP('Programmes (ENG)'!F34, 'CWM &amp; Location'!B:D, 2, FALSE)</f>
        <v>Bwrdd Iechyd Prifysgol Caerdydd a'r Fro</v>
      </c>
      <c r="G34" s="49" t="str">
        <f>IF('Programmes (ENG)'!G34="Supervisor to be confirmed", "Goruchwyliwr I'w Gadarnhau", 'Programmes (ENG)'!G34)</f>
        <v>Dr Munawar Al-Mudhaffar</v>
      </c>
      <c r="H34" s="47" t="str">
        <f>VLOOKUP('Programmes (ENG)'!H34, 'CWM &amp; Location'!B:D, 2, FALSE)</f>
        <v>Ysbyty Athrofaol Cymru</v>
      </c>
      <c r="I34" s="47" t="str">
        <f>VLOOKUP('Programmes (ENG)'!I34, 'CWM &amp; Location'!B:D, 2, FALSE)</f>
        <v>Caerdydd</v>
      </c>
      <c r="J34" s="47" t="str">
        <f>IF('Master List'!I34="", VLOOKUP('Master List'!H34, 'CWM &amp; Location'!B:D, 2, FALSE), CONCATENATE(VLOOKUP('Master List'!H34, 'CWM &amp; Location'!B:D, 2, FALSE), " / ", VLOOKUP('Master List'!I34, 'CWM &amp; Location'!B:D, 2, FALSE)))</f>
        <v>Meddygaeth Frys</v>
      </c>
      <c r="K34" s="47" t="str">
        <f>IF('Programmes (ENG)'!K34="Supervisor to be confirmed", "Goruchwyliwr I'w Gadarnhau", 'Programmes (ENG)'!K34)</f>
        <v>Dr Munawar Al-Mudhaffar</v>
      </c>
      <c r="L34" s="47" t="str">
        <f>VLOOKUP('Programmes (ENG)'!L34, 'CWM &amp; Location'!B:D, 2, FALSE)</f>
        <v>Ysbyty Athrofaol Cymru</v>
      </c>
      <c r="M34" s="47" t="str">
        <f>VLOOKUP('Programmes (ENG)'!M34, 'CWM &amp; Location'!B:D, 2, FALSE)</f>
        <v>Caerdydd</v>
      </c>
      <c r="N34" s="47" t="str">
        <f>IF('Master List'!O34="", VLOOKUP('Master List'!N34, 'CWM &amp; Location'!B:D, 2, FALSE), CONCATENATE(VLOOKUP('Master List'!N34, 'CWM &amp; Location'!B:D, 2, FALSE), " / ", VLOOKUP('Master List'!O34, 'CWM &amp; Location'!B:D, 2, FALSE)))</f>
        <v>Obstetreg a Gynaecoleg</v>
      </c>
      <c r="O34" s="47" t="str">
        <f>IF('Programmes (ENG)'!O34="Supervisor to be confirmed", "Goruchwyliwr I'w Gadarnhau", 'Programmes (ENG)'!O34)</f>
        <v>Dr Anna Darbhamulla</v>
      </c>
      <c r="P34" s="47" t="str">
        <f>VLOOKUP('Programmes (ENG)'!P34, 'CWM &amp; Location'!B:D, 2, FALSE)</f>
        <v>Ysbyty Athrofaol Llandochau</v>
      </c>
      <c r="Q34" s="47" t="str">
        <f>VLOOKUP('Programmes (ENG)'!Q34, 'CWM &amp; Location'!B:D, 2, FALSE)</f>
        <v>Penarth</v>
      </c>
      <c r="R34" s="47" t="str">
        <f>IF('Master List'!U34="", VLOOKUP('Master List'!T34, 'CWM &amp; Location'!B:D, 2, FALSE), CONCATENATE(VLOOKUP('Master List'!T34, 'CWM &amp; Location'!B:D, 2, FALSE), " / ", VLOOKUP('Master List'!U34, 'CWM &amp; Location'!B:D, 2, FALSE)))</f>
        <v>Trawma Llawdriniaeth Orthopedig</v>
      </c>
      <c r="S34" s="47" t="str">
        <f>IF('Programmes (ENG)'!S34="Supervisor to be confirmed", "Goruchwyliwr I'w Gadarnhau", 'Programmes (ENG)'!S34)</f>
        <v>Mr Stephen Jones</v>
      </c>
      <c r="T34" s="49" t="str">
        <f>IF('Master List'!Y34="", "", VLOOKUP('Programmes (ENG)'!T34, 'CWM &amp; Location'!B:D, 2, FALSE))</f>
        <v/>
      </c>
      <c r="U34" s="49" t="str">
        <f>IF(T34="", "", VLOOKUP('Programmes (ENG)'!U34, 'CWM &amp; Location'!B:D, 2, FALSE))</f>
        <v/>
      </c>
      <c r="V34" s="49" t="str">
        <f>IF('Programmes (ENG)'!V34="", "", VLOOKUP('Programmes (ENG)'!V34, 'CWM &amp; Location'!B:D, 2, FALSE))</f>
        <v/>
      </c>
      <c r="W34" s="49" t="str">
        <f>IF('Programmes (ENG)'!W34="", "", IF('Programmes (ENG)'!W34="Supervisor to be confirmed", 'CWM &amp; Location'!$C$207, 'Programmes (ENG)'!W34))</f>
        <v/>
      </c>
    </row>
    <row r="35" spans="1:23" ht="33.75" customHeight="1" x14ac:dyDescent="0.25">
      <c r="A35" s="47" t="str">
        <f>'Master List'!A35</f>
        <v>FP</v>
      </c>
      <c r="B35" s="47" t="str">
        <f>'Master List'!B35</f>
        <v>F2/7A4/012a</v>
      </c>
      <c r="C35" s="47" t="str">
        <f>'Master List'!C35</f>
        <v>WAL/F2/012a</v>
      </c>
      <c r="D35" s="48">
        <f>'Programmes (ENG)'!D35</f>
        <v>1</v>
      </c>
      <c r="E35" s="54" t="str">
        <f t="shared" si="0"/>
        <v>Pediatreg, Meddygaeth Frys, Llawdriniaeth Gyffredinol / Llawdriniaeth Fasgwlaidd</v>
      </c>
      <c r="F35" s="49" t="str">
        <f>VLOOKUP('Programmes (ENG)'!F35, 'CWM &amp; Location'!B:D, 2, FALSE)</f>
        <v>Bwrdd Iechyd Prifysgol Caerdydd a'r Fro</v>
      </c>
      <c r="G35" s="49" t="str">
        <f>IF('Programmes (ENG)'!G35="Supervisor to be confirmed", "Goruchwyliwr I'w Gadarnhau", 'Programmes (ENG)'!G35)</f>
        <v>Dr Johann Te Water Naude</v>
      </c>
      <c r="H35" s="47" t="str">
        <f>VLOOKUP('Programmes (ENG)'!H35, 'CWM &amp; Location'!B:D, 2, FALSE)</f>
        <v>Ysbyty Athrofaol Cymru</v>
      </c>
      <c r="I35" s="47" t="str">
        <f>VLOOKUP('Programmes (ENG)'!I35, 'CWM &amp; Location'!B:D, 2, FALSE)</f>
        <v>Caerdydd</v>
      </c>
      <c r="J35" s="47" t="str">
        <f>IF('Master List'!I35="", VLOOKUP('Master List'!H35, 'CWM &amp; Location'!B:D, 2, FALSE), CONCATENATE(VLOOKUP('Master List'!H35, 'CWM &amp; Location'!B:D, 2, FALSE), " / ", VLOOKUP('Master List'!I35, 'CWM &amp; Location'!B:D, 2, FALSE)))</f>
        <v>Pediatreg</v>
      </c>
      <c r="K35" s="47" t="str">
        <f>IF('Programmes (ENG)'!K35="Supervisor to be confirmed", "Goruchwyliwr I'w Gadarnhau", 'Programmes (ENG)'!K35)</f>
        <v>Dr Johann Te Water Naude</v>
      </c>
      <c r="L35" s="47" t="str">
        <f>VLOOKUP('Programmes (ENG)'!L35, 'CWM &amp; Location'!B:D, 2, FALSE)</f>
        <v>Ysbyty Athrofaol Cymru</v>
      </c>
      <c r="M35" s="47" t="str">
        <f>VLOOKUP('Programmes (ENG)'!M35, 'CWM &amp; Location'!B:D, 2, FALSE)</f>
        <v>Caerdydd</v>
      </c>
      <c r="N35" s="47" t="str">
        <f>IF('Master List'!O35="", VLOOKUP('Master List'!N35, 'CWM &amp; Location'!B:D, 2, FALSE), CONCATENATE(VLOOKUP('Master List'!N35, 'CWM &amp; Location'!B:D, 2, FALSE), " / ", VLOOKUP('Master List'!O35, 'CWM &amp; Location'!B:D, 2, FALSE)))</f>
        <v>Meddygaeth Frys</v>
      </c>
      <c r="O35" s="47" t="str">
        <f>IF('Programmes (ENG)'!O35="Supervisor to be confirmed", "Goruchwyliwr I'w Gadarnhau", 'Programmes (ENG)'!O35)</f>
        <v>Dr Jeff Morgan</v>
      </c>
      <c r="P35" s="47" t="str">
        <f>VLOOKUP('Programmes (ENG)'!P35, 'CWM &amp; Location'!B:D, 2, FALSE)</f>
        <v>Ysbyty Athrofaol Cymru</v>
      </c>
      <c r="Q35" s="47" t="str">
        <f>VLOOKUP('Programmes (ENG)'!Q35, 'CWM &amp; Location'!B:D, 2, FALSE)</f>
        <v>Caerdydd</v>
      </c>
      <c r="R35" s="47" t="str">
        <f>IF('Master List'!U35="", VLOOKUP('Master List'!T35, 'CWM &amp; Location'!B:D, 2, FALSE), CONCATENATE(VLOOKUP('Master List'!T35, 'CWM &amp; Location'!B:D, 2, FALSE), " / ", VLOOKUP('Master List'!U35, 'CWM &amp; Location'!B:D, 2, FALSE)))</f>
        <v>Llawdriniaeth Gyffredinol / Llawdriniaeth Fasgwlaidd</v>
      </c>
      <c r="S35" s="47" t="str">
        <f>IF('Programmes (ENG)'!S35="Supervisor to be confirmed", "Goruchwyliwr I'w Gadarnhau", 'Programmes (ENG)'!S35)</f>
        <v>Mr Ian Williams</v>
      </c>
      <c r="T35" s="49" t="str">
        <f>IF('Master List'!Y35="", "", VLOOKUP('Programmes (ENG)'!T35, 'CWM &amp; Location'!B:D, 2, FALSE))</f>
        <v/>
      </c>
      <c r="U35" s="49" t="str">
        <f>IF(T35="", "", VLOOKUP('Programmes (ENG)'!U35, 'CWM &amp; Location'!B:D, 2, FALSE))</f>
        <v/>
      </c>
      <c r="V35" s="49" t="str">
        <f>IF('Programmes (ENG)'!V35="", "", VLOOKUP('Programmes (ENG)'!V35, 'CWM &amp; Location'!B:D, 2, FALSE))</f>
        <v/>
      </c>
      <c r="W35" s="49" t="str">
        <f>IF('Programmes (ENG)'!W35="", "", IF('Programmes (ENG)'!W35="Supervisor to be confirmed", 'CWM &amp; Location'!$C$207, 'Programmes (ENG)'!W35))</f>
        <v/>
      </c>
    </row>
    <row r="36" spans="1:23" ht="33.75" customHeight="1" x14ac:dyDescent="0.25">
      <c r="A36" s="47" t="str">
        <f>'Master List'!A36</f>
        <v>FP</v>
      </c>
      <c r="B36" s="47" t="str">
        <f>'Master List'!B36</f>
        <v>F2/7A4/012b</v>
      </c>
      <c r="C36" s="47" t="str">
        <f>'Master List'!C36</f>
        <v>WAL/F2/012b</v>
      </c>
      <c r="D36" s="48">
        <f>'Programmes (ENG)'!D36</f>
        <v>1</v>
      </c>
      <c r="E36" s="54" t="str">
        <f t="shared" si="0"/>
        <v>Llawdriniaeth Gyffredinol / Llawdriniaeth Fasgwlaidd, Pediatreg, Meddygaeth Frys</v>
      </c>
      <c r="F36" s="49" t="str">
        <f>VLOOKUP('Programmes (ENG)'!F36, 'CWM &amp; Location'!B:D, 2, FALSE)</f>
        <v>Bwrdd Iechyd Prifysgol Caerdydd a'r Fro</v>
      </c>
      <c r="G36" s="49" t="str">
        <f>IF('Programmes (ENG)'!G36="Supervisor to be confirmed", "Goruchwyliwr I'w Gadarnhau", 'Programmes (ENG)'!G36)</f>
        <v>Mr Ian Williams</v>
      </c>
      <c r="H36" s="47" t="str">
        <f>VLOOKUP('Programmes (ENG)'!H36, 'CWM &amp; Location'!B:D, 2, FALSE)</f>
        <v>Ysbyty Athrofaol Cymru</v>
      </c>
      <c r="I36" s="47" t="str">
        <f>VLOOKUP('Programmes (ENG)'!I36, 'CWM &amp; Location'!B:D, 2, FALSE)</f>
        <v>Caerdydd</v>
      </c>
      <c r="J36" s="47" t="str">
        <f>IF('Master List'!I36="", VLOOKUP('Master List'!H36, 'CWM &amp; Location'!B:D, 2, FALSE), CONCATENATE(VLOOKUP('Master List'!H36, 'CWM &amp; Location'!B:D, 2, FALSE), " / ", VLOOKUP('Master List'!I36, 'CWM &amp; Location'!B:D, 2, FALSE)))</f>
        <v>Llawdriniaeth Gyffredinol / Llawdriniaeth Fasgwlaidd</v>
      </c>
      <c r="K36" s="47" t="str">
        <f>IF('Programmes (ENG)'!K36="Supervisor to be confirmed", "Goruchwyliwr I'w Gadarnhau", 'Programmes (ENG)'!K36)</f>
        <v>Mr Ian Williams</v>
      </c>
      <c r="L36" s="47" t="str">
        <f>VLOOKUP('Programmes (ENG)'!L36, 'CWM &amp; Location'!B:D, 2, FALSE)</f>
        <v>Ysbyty Athrofaol Cymru</v>
      </c>
      <c r="M36" s="47" t="str">
        <f>VLOOKUP('Programmes (ENG)'!M36, 'CWM &amp; Location'!B:D, 2, FALSE)</f>
        <v>Caerdydd</v>
      </c>
      <c r="N36" s="47" t="str">
        <f>IF('Master List'!O36="", VLOOKUP('Master List'!N36, 'CWM &amp; Location'!B:D, 2, FALSE), CONCATENATE(VLOOKUP('Master List'!N36, 'CWM &amp; Location'!B:D, 2, FALSE), " / ", VLOOKUP('Master List'!O36, 'CWM &amp; Location'!B:D, 2, FALSE)))</f>
        <v>Pediatreg</v>
      </c>
      <c r="O36" s="47" t="str">
        <f>IF('Programmes (ENG)'!O36="Supervisor to be confirmed", "Goruchwyliwr I'w Gadarnhau", 'Programmes (ENG)'!O36)</f>
        <v>Dr Johann Te Water Naude</v>
      </c>
      <c r="P36" s="47" t="str">
        <f>VLOOKUP('Programmes (ENG)'!P36, 'CWM &amp; Location'!B:D, 2, FALSE)</f>
        <v>Ysbyty Athrofaol Cymru</v>
      </c>
      <c r="Q36" s="47" t="str">
        <f>VLOOKUP('Programmes (ENG)'!Q36, 'CWM &amp; Location'!B:D, 2, FALSE)</f>
        <v>Caerdydd</v>
      </c>
      <c r="R36" s="47" t="str">
        <f>IF('Master List'!U36="", VLOOKUP('Master List'!T36, 'CWM &amp; Location'!B:D, 2, FALSE), CONCATENATE(VLOOKUP('Master List'!T36, 'CWM &amp; Location'!B:D, 2, FALSE), " / ", VLOOKUP('Master List'!U36, 'CWM &amp; Location'!B:D, 2, FALSE)))</f>
        <v>Meddygaeth Frys</v>
      </c>
      <c r="S36" s="47" t="str">
        <f>IF('Programmes (ENG)'!S36="Supervisor to be confirmed", "Goruchwyliwr I'w Gadarnhau", 'Programmes (ENG)'!S36)</f>
        <v>Dr Jeff Morgan</v>
      </c>
      <c r="T36" s="49" t="str">
        <f>IF('Master List'!Y36="", "", VLOOKUP('Programmes (ENG)'!T36, 'CWM &amp; Location'!B:D, 2, FALSE))</f>
        <v/>
      </c>
      <c r="U36" s="49" t="str">
        <f>IF(T36="", "", VLOOKUP('Programmes (ENG)'!U36, 'CWM &amp; Location'!B:D, 2, FALSE))</f>
        <v/>
      </c>
      <c r="V36" s="49" t="str">
        <f>IF('Programmes (ENG)'!V36="", "", VLOOKUP('Programmes (ENG)'!V36, 'CWM &amp; Location'!B:D, 2, FALSE))</f>
        <v/>
      </c>
      <c r="W36" s="49" t="str">
        <f>IF('Programmes (ENG)'!W36="", "", IF('Programmes (ENG)'!W36="Supervisor to be confirmed", 'CWM &amp; Location'!$C$207, 'Programmes (ENG)'!W36))</f>
        <v/>
      </c>
    </row>
    <row r="37" spans="1:23" ht="33.75" customHeight="1" x14ac:dyDescent="0.25">
      <c r="A37" s="47" t="str">
        <f>'Master List'!A37</f>
        <v>FP</v>
      </c>
      <c r="B37" s="47" t="str">
        <f>'Master List'!B37</f>
        <v>F2/7A4/012c</v>
      </c>
      <c r="C37" s="47" t="str">
        <f>'Master List'!C37</f>
        <v>WAL/F2/012c</v>
      </c>
      <c r="D37" s="48">
        <f>'Programmes (ENG)'!D37</f>
        <v>1</v>
      </c>
      <c r="E37" s="54" t="str">
        <f t="shared" si="0"/>
        <v>Meddygaeth Frys, Llawdriniaeth Gyffredinol / Llawdriniaeth Fasgwlaidd, Pediatreg</v>
      </c>
      <c r="F37" s="49" t="str">
        <f>VLOOKUP('Programmes (ENG)'!F37, 'CWM &amp; Location'!B:D, 2, FALSE)</f>
        <v>Bwrdd Iechyd Prifysgol Caerdydd a'r Fro</v>
      </c>
      <c r="G37" s="49" t="str">
        <f>IF('Programmes (ENG)'!G37="Supervisor to be confirmed", "Goruchwyliwr I'w Gadarnhau", 'Programmes (ENG)'!G37)</f>
        <v>Dr Jeff Morgan</v>
      </c>
      <c r="H37" s="47" t="str">
        <f>VLOOKUP('Programmes (ENG)'!H37, 'CWM &amp; Location'!B:D, 2, FALSE)</f>
        <v>Ysbyty Athrofaol Cymru</v>
      </c>
      <c r="I37" s="47" t="str">
        <f>VLOOKUP('Programmes (ENG)'!I37, 'CWM &amp; Location'!B:D, 2, FALSE)</f>
        <v>Caerdydd</v>
      </c>
      <c r="J37" s="47" t="str">
        <f>IF('Master List'!I37="", VLOOKUP('Master List'!H37, 'CWM &amp; Location'!B:D, 2, FALSE), CONCATENATE(VLOOKUP('Master List'!H37, 'CWM &amp; Location'!B:D, 2, FALSE), " / ", VLOOKUP('Master List'!I37, 'CWM &amp; Location'!B:D, 2, FALSE)))</f>
        <v>Meddygaeth Frys</v>
      </c>
      <c r="K37" s="47" t="str">
        <f>IF('Programmes (ENG)'!K37="Supervisor to be confirmed", "Goruchwyliwr I'w Gadarnhau", 'Programmes (ENG)'!K37)</f>
        <v>Dr Jeff Morgan</v>
      </c>
      <c r="L37" s="47" t="str">
        <f>VLOOKUP('Programmes (ENG)'!L37, 'CWM &amp; Location'!B:D, 2, FALSE)</f>
        <v>Ysbyty Athrofaol Cymru</v>
      </c>
      <c r="M37" s="47" t="str">
        <f>VLOOKUP('Programmes (ENG)'!M37, 'CWM &amp; Location'!B:D, 2, FALSE)</f>
        <v>Caerdydd</v>
      </c>
      <c r="N37" s="47" t="str">
        <f>IF('Master List'!O37="", VLOOKUP('Master List'!N37, 'CWM &amp; Location'!B:D, 2, FALSE), CONCATENATE(VLOOKUP('Master List'!N37, 'CWM &amp; Location'!B:D, 2, FALSE), " / ", VLOOKUP('Master List'!O37, 'CWM &amp; Location'!B:D, 2, FALSE)))</f>
        <v>Llawdriniaeth Gyffredinol / Llawdriniaeth Fasgwlaidd</v>
      </c>
      <c r="O37" s="47" t="str">
        <f>IF('Programmes (ENG)'!O37="Supervisor to be confirmed", "Goruchwyliwr I'w Gadarnhau", 'Programmes (ENG)'!O37)</f>
        <v>Mr Ian Williams</v>
      </c>
      <c r="P37" s="47" t="str">
        <f>VLOOKUP('Programmes (ENG)'!P37, 'CWM &amp; Location'!B:D, 2, FALSE)</f>
        <v>Ysbyty Athrofaol Cymru</v>
      </c>
      <c r="Q37" s="47" t="str">
        <f>VLOOKUP('Programmes (ENG)'!Q37, 'CWM &amp; Location'!B:D, 2, FALSE)</f>
        <v>Caerdydd</v>
      </c>
      <c r="R37" s="47" t="str">
        <f>IF('Master List'!U37="", VLOOKUP('Master List'!T37, 'CWM &amp; Location'!B:D, 2, FALSE), CONCATENATE(VLOOKUP('Master List'!T37, 'CWM &amp; Location'!B:D, 2, FALSE), " / ", VLOOKUP('Master List'!U37, 'CWM &amp; Location'!B:D, 2, FALSE)))</f>
        <v>Pediatreg</v>
      </c>
      <c r="S37" s="47" t="str">
        <f>IF('Programmes (ENG)'!S37="Supervisor to be confirmed", "Goruchwyliwr I'w Gadarnhau", 'Programmes (ENG)'!S37)</f>
        <v>Dr Johann Te Water Naude</v>
      </c>
      <c r="T37" s="49" t="str">
        <f>IF('Master List'!Y37="", "", VLOOKUP('Programmes (ENG)'!T37, 'CWM &amp; Location'!B:D, 2, FALSE))</f>
        <v/>
      </c>
      <c r="U37" s="49" t="str">
        <f>IF(T37="", "", VLOOKUP('Programmes (ENG)'!U37, 'CWM &amp; Location'!B:D, 2, FALSE))</f>
        <v/>
      </c>
      <c r="V37" s="49" t="str">
        <f>IF('Programmes (ENG)'!V37="", "", VLOOKUP('Programmes (ENG)'!V37, 'CWM &amp; Location'!B:D, 2, FALSE))</f>
        <v/>
      </c>
      <c r="W37" s="49" t="str">
        <f>IF('Programmes (ENG)'!W37="", "", IF('Programmes (ENG)'!W37="Supervisor to be confirmed", 'CWM &amp; Location'!$C$207, 'Programmes (ENG)'!W37))</f>
        <v/>
      </c>
    </row>
    <row r="38" spans="1:23" ht="33.75" customHeight="1" x14ac:dyDescent="0.25">
      <c r="A38" s="47" t="str">
        <f>'Master List'!A38</f>
        <v>FP</v>
      </c>
      <c r="B38" s="47" t="str">
        <f>'Master List'!B38</f>
        <v>F2/7A4/013a</v>
      </c>
      <c r="C38" s="47" t="str">
        <f>'Master List'!C38</f>
        <v>WAL/F2/013a</v>
      </c>
      <c r="D38" s="48">
        <f>'Programmes (ENG)'!D38</f>
        <v>1</v>
      </c>
      <c r="E38" s="54" t="str">
        <f t="shared" si="0"/>
        <v>Anestheteg, Practis Cyffredinol, Llawdriniaeth Gyffredinol / Llawdriniaeth y Colon a'r Rhefr</v>
      </c>
      <c r="F38" s="49" t="str">
        <f>VLOOKUP('Programmes (ENG)'!F38, 'CWM &amp; Location'!B:D, 2, FALSE)</f>
        <v>Bwrdd Iechyd Prifysgol Caerdydd a'r Fro</v>
      </c>
      <c r="G38" s="49" t="str">
        <f>IF('Programmes (ENG)'!G38="Supervisor to be confirmed", "Goruchwyliwr I'w Gadarnhau", 'Programmes (ENG)'!G38)</f>
        <v>Dr Sarah Voisey</v>
      </c>
      <c r="H38" s="47" t="str">
        <f>VLOOKUP('Programmes (ENG)'!H38, 'CWM &amp; Location'!B:D, 2, FALSE)</f>
        <v>Ysbyty Athrofaol Cymru</v>
      </c>
      <c r="I38" s="47" t="str">
        <f>VLOOKUP('Programmes (ENG)'!I38, 'CWM &amp; Location'!B:D, 2, FALSE)</f>
        <v>Caerdydd</v>
      </c>
      <c r="J38" s="47" t="str">
        <f>IF('Master List'!I38="", VLOOKUP('Master List'!H38, 'CWM &amp; Location'!B:D, 2, FALSE), CONCATENATE(VLOOKUP('Master List'!H38, 'CWM &amp; Location'!B:D, 2, FALSE), " / ", VLOOKUP('Master List'!I38, 'CWM &amp; Location'!B:D, 2, FALSE)))</f>
        <v>Anestheteg</v>
      </c>
      <c r="K38" s="47" t="str">
        <f>IF('Programmes (ENG)'!K38="Supervisor to be confirmed", "Goruchwyliwr I'w Gadarnhau", 'Programmes (ENG)'!K38)</f>
        <v>Dr Sarah Voisey</v>
      </c>
      <c r="L38" s="47" t="str">
        <f>VLOOKUP('Programmes (ENG)'!L38, 'CWM &amp; Location'!B:D, 2, FALSE)</f>
        <v>Roathwell Surgery</v>
      </c>
      <c r="M38" s="47" t="str">
        <f>VLOOKUP('Programmes (ENG)'!M38, 'CWM &amp; Location'!B:D, 2, FALSE)</f>
        <v>Caerdydd</v>
      </c>
      <c r="N38" s="47" t="str">
        <f>IF('Master List'!O38="", VLOOKUP('Master List'!N38, 'CWM &amp; Location'!B:D, 2, FALSE), CONCATENATE(VLOOKUP('Master List'!N38, 'CWM &amp; Location'!B:D, 2, FALSE), " / ", VLOOKUP('Master List'!O38, 'CWM &amp; Location'!B:D, 2, FALSE)))</f>
        <v>Practis Cyffredinol</v>
      </c>
      <c r="O38" s="47" t="str">
        <f>IF('Programmes (ENG)'!O38="Supervisor to be confirmed", "Goruchwyliwr I'w Gadarnhau", 'Programmes (ENG)'!O38)</f>
        <v>Dr Uroosa Kabeer</v>
      </c>
      <c r="P38" s="47" t="str">
        <f>VLOOKUP('Programmes (ENG)'!P38, 'CWM &amp; Location'!B:D, 2, FALSE)</f>
        <v>Ysbyty Athrofaol Cymru</v>
      </c>
      <c r="Q38" s="47" t="str">
        <f>VLOOKUP('Programmes (ENG)'!Q38, 'CWM &amp; Location'!B:D, 2, FALSE)</f>
        <v>Caerdydd</v>
      </c>
      <c r="R38" s="47" t="str">
        <f>IF('Master List'!U38="", VLOOKUP('Master List'!T38, 'CWM &amp; Location'!B:D, 2, FALSE), CONCATENATE(VLOOKUP('Master List'!T38, 'CWM &amp; Location'!B:D, 2, FALSE), " / ", VLOOKUP('Master List'!U38, 'CWM &amp; Location'!B:D, 2, FALSE)))</f>
        <v>Llawdriniaeth Gyffredinol / Llawdriniaeth y Colon a'r Rhefr</v>
      </c>
      <c r="S38" s="47" t="str">
        <f>IF('Programmes (ENG)'!S38="Supervisor to be confirmed", "Goruchwyliwr I'w Gadarnhau", 'Programmes (ENG)'!S38)</f>
        <v>Ms Rachel Hargest</v>
      </c>
      <c r="T38" s="49" t="str">
        <f>IF('Master List'!Y38="", "", VLOOKUP('Programmes (ENG)'!T38, 'CWM &amp; Location'!B:D, 2, FALSE))</f>
        <v/>
      </c>
      <c r="U38" s="49" t="str">
        <f>IF(T38="", "", VLOOKUP('Programmes (ENG)'!U38, 'CWM &amp; Location'!B:D, 2, FALSE))</f>
        <v/>
      </c>
      <c r="V38" s="49" t="str">
        <f>IF('Programmes (ENG)'!V38="", "", VLOOKUP('Programmes (ENG)'!V38, 'CWM &amp; Location'!B:D, 2, FALSE))</f>
        <v/>
      </c>
      <c r="W38" s="49" t="str">
        <f>IF('Programmes (ENG)'!W38="", "", IF('Programmes (ENG)'!W38="Supervisor to be confirmed", 'CWM &amp; Location'!$C$207, 'Programmes (ENG)'!W38))</f>
        <v/>
      </c>
    </row>
    <row r="39" spans="1:23" ht="33.75" customHeight="1" x14ac:dyDescent="0.25">
      <c r="A39" s="47" t="str">
        <f>'Master List'!A39</f>
        <v>FP</v>
      </c>
      <c r="B39" s="47" t="str">
        <f>'Master List'!B39</f>
        <v>F2/7A4/013b</v>
      </c>
      <c r="C39" s="47" t="str">
        <f>'Master List'!C39</f>
        <v>WAL/F2/013b</v>
      </c>
      <c r="D39" s="48">
        <f>'Programmes (ENG)'!D39</f>
        <v>1</v>
      </c>
      <c r="E39" s="54" t="str">
        <f t="shared" si="0"/>
        <v>Llawdriniaeth Gyffredinol / Llawdriniaeth y Colon a'r Rhefr, Anestheteg, Practis Cyffredinol</v>
      </c>
      <c r="F39" s="49" t="str">
        <f>VLOOKUP('Programmes (ENG)'!F39, 'CWM &amp; Location'!B:D, 2, FALSE)</f>
        <v>Bwrdd Iechyd Prifysgol Caerdydd a'r Fro</v>
      </c>
      <c r="G39" s="49" t="str">
        <f>IF('Programmes (ENG)'!G39="Supervisor to be confirmed", "Goruchwyliwr I'w Gadarnhau", 'Programmes (ENG)'!G39)</f>
        <v>Ms Rachel Hargest</v>
      </c>
      <c r="H39" s="47" t="str">
        <f>VLOOKUP('Programmes (ENG)'!H39, 'CWM &amp; Location'!B:D, 2, FALSE)</f>
        <v>Ysbyty Athrofaol Cymru</v>
      </c>
      <c r="I39" s="47" t="str">
        <f>VLOOKUP('Programmes (ENG)'!I39, 'CWM &amp; Location'!B:D, 2, FALSE)</f>
        <v>Caerdydd</v>
      </c>
      <c r="J39" s="47" t="str">
        <f>IF('Master List'!I39="", VLOOKUP('Master List'!H39, 'CWM &amp; Location'!B:D, 2, FALSE), CONCATENATE(VLOOKUP('Master List'!H39, 'CWM &amp; Location'!B:D, 2, FALSE), " / ", VLOOKUP('Master List'!I39, 'CWM &amp; Location'!B:D, 2, FALSE)))</f>
        <v>Llawdriniaeth Gyffredinol / Llawdriniaeth y Colon a'r Rhefr</v>
      </c>
      <c r="K39" s="47" t="str">
        <f>IF('Programmes (ENG)'!K39="Supervisor to be confirmed", "Goruchwyliwr I'w Gadarnhau", 'Programmes (ENG)'!K39)</f>
        <v>Ms Rachel Hargest</v>
      </c>
      <c r="L39" s="47" t="str">
        <f>VLOOKUP('Programmes (ENG)'!L39, 'CWM &amp; Location'!B:D, 2, FALSE)</f>
        <v>Ysbyty Athrofaol Cymru</v>
      </c>
      <c r="M39" s="47" t="str">
        <f>VLOOKUP('Programmes (ENG)'!M39, 'CWM &amp; Location'!B:D, 2, FALSE)</f>
        <v>Caerdydd</v>
      </c>
      <c r="N39" s="47" t="str">
        <f>IF('Master List'!O39="", VLOOKUP('Master List'!N39, 'CWM &amp; Location'!B:D, 2, FALSE), CONCATENATE(VLOOKUP('Master List'!N39, 'CWM &amp; Location'!B:D, 2, FALSE), " / ", VLOOKUP('Master List'!O39, 'CWM &amp; Location'!B:D, 2, FALSE)))</f>
        <v>Anestheteg</v>
      </c>
      <c r="O39" s="47" t="str">
        <f>IF('Programmes (ENG)'!O39="Supervisor to be confirmed", "Goruchwyliwr I'w Gadarnhau", 'Programmes (ENG)'!O39)</f>
        <v>Dr Sarah Voisey</v>
      </c>
      <c r="P39" s="47" t="str">
        <f>VLOOKUP('Programmes (ENG)'!P39, 'CWM &amp; Location'!B:D, 2, FALSE)</f>
        <v>Roathwell Surgery</v>
      </c>
      <c r="Q39" s="47" t="str">
        <f>VLOOKUP('Programmes (ENG)'!Q39, 'CWM &amp; Location'!B:D, 2, FALSE)</f>
        <v>Caerdydd</v>
      </c>
      <c r="R39" s="47" t="str">
        <f>IF('Master List'!U39="", VLOOKUP('Master List'!T39, 'CWM &amp; Location'!B:D, 2, FALSE), CONCATENATE(VLOOKUP('Master List'!T39, 'CWM &amp; Location'!B:D, 2, FALSE), " / ", VLOOKUP('Master List'!U39, 'CWM &amp; Location'!B:D, 2, FALSE)))</f>
        <v>Practis Cyffredinol</v>
      </c>
      <c r="S39" s="47" t="str">
        <f>IF('Programmes (ENG)'!S39="Supervisor to be confirmed", "Goruchwyliwr I'w Gadarnhau", 'Programmes (ENG)'!S39)</f>
        <v>Dr Uroosa Kabeer</v>
      </c>
      <c r="T39" s="49" t="str">
        <f>IF('Master List'!Y39="", "", VLOOKUP('Programmes (ENG)'!T39, 'CWM &amp; Location'!B:D, 2, FALSE))</f>
        <v/>
      </c>
      <c r="U39" s="49" t="str">
        <f>IF(T39="", "", VLOOKUP('Programmes (ENG)'!U39, 'CWM &amp; Location'!B:D, 2, FALSE))</f>
        <v/>
      </c>
      <c r="V39" s="49" t="str">
        <f>IF('Programmes (ENG)'!V39="", "", VLOOKUP('Programmes (ENG)'!V39, 'CWM &amp; Location'!B:D, 2, FALSE))</f>
        <v/>
      </c>
      <c r="W39" s="49" t="str">
        <f>IF('Programmes (ENG)'!W39="", "", IF('Programmes (ENG)'!W39="Supervisor to be confirmed", 'CWM &amp; Location'!$C$207, 'Programmes (ENG)'!W39))</f>
        <v/>
      </c>
    </row>
    <row r="40" spans="1:23" ht="33.75" customHeight="1" x14ac:dyDescent="0.25">
      <c r="A40" s="47" t="str">
        <f>'Master List'!A40</f>
        <v>FP</v>
      </c>
      <c r="B40" s="47" t="str">
        <f>'Master List'!B40</f>
        <v>F2/7A4/013c</v>
      </c>
      <c r="C40" s="47" t="str">
        <f>'Master List'!C40</f>
        <v>WAL/F2/013c</v>
      </c>
      <c r="D40" s="48">
        <f>'Programmes (ENG)'!D40</f>
        <v>1</v>
      </c>
      <c r="E40" s="54" t="str">
        <f t="shared" si="0"/>
        <v>Practis Cyffredinol, Llawdriniaeth Gyffredinol / Llawdriniaeth y Colon a'r Rhefr, Anestheteg</v>
      </c>
      <c r="F40" s="49" t="str">
        <f>VLOOKUP('Programmes (ENG)'!F40, 'CWM &amp; Location'!B:D, 2, FALSE)</f>
        <v>Bwrdd Iechyd Prifysgol Caerdydd a'r Fro</v>
      </c>
      <c r="G40" s="49" t="str">
        <f>IF('Programmes (ENG)'!G40="Supervisor to be confirmed", "Goruchwyliwr I'w Gadarnhau", 'Programmes (ENG)'!G40)</f>
        <v>Dr Uroosa Kabeer</v>
      </c>
      <c r="H40" s="47" t="str">
        <f>VLOOKUP('Programmes (ENG)'!H40, 'CWM &amp; Location'!B:D, 2, FALSE)</f>
        <v>Roathwell Surgery</v>
      </c>
      <c r="I40" s="47" t="str">
        <f>VLOOKUP('Programmes (ENG)'!I40, 'CWM &amp; Location'!B:D, 2, FALSE)</f>
        <v>Caerdydd</v>
      </c>
      <c r="J40" s="47" t="str">
        <f>IF('Master List'!I40="", VLOOKUP('Master List'!H40, 'CWM &amp; Location'!B:D, 2, FALSE), CONCATENATE(VLOOKUP('Master List'!H40, 'CWM &amp; Location'!B:D, 2, FALSE), " / ", VLOOKUP('Master List'!I40, 'CWM &amp; Location'!B:D, 2, FALSE)))</f>
        <v>Practis Cyffredinol</v>
      </c>
      <c r="K40" s="47" t="str">
        <f>IF('Programmes (ENG)'!K40="Supervisor to be confirmed", "Goruchwyliwr I'w Gadarnhau", 'Programmes (ENG)'!K40)</f>
        <v>Dr Uroosa Kabeer</v>
      </c>
      <c r="L40" s="47" t="str">
        <f>VLOOKUP('Programmes (ENG)'!L40, 'CWM &amp; Location'!B:D, 2, FALSE)</f>
        <v>Ysbyty Athrofaol Cymru</v>
      </c>
      <c r="M40" s="47" t="str">
        <f>VLOOKUP('Programmes (ENG)'!M40, 'CWM &amp; Location'!B:D, 2, FALSE)</f>
        <v>Caerdydd</v>
      </c>
      <c r="N40" s="47" t="str">
        <f>IF('Master List'!O40="", VLOOKUP('Master List'!N40, 'CWM &amp; Location'!B:D, 2, FALSE), CONCATENATE(VLOOKUP('Master List'!N40, 'CWM &amp; Location'!B:D, 2, FALSE), " / ", VLOOKUP('Master List'!O40, 'CWM &amp; Location'!B:D, 2, FALSE)))</f>
        <v>Llawdriniaeth Gyffredinol / Llawdriniaeth y Colon a'r Rhefr</v>
      </c>
      <c r="O40" s="47" t="str">
        <f>IF('Programmes (ENG)'!O40="Supervisor to be confirmed", "Goruchwyliwr I'w Gadarnhau", 'Programmes (ENG)'!O40)</f>
        <v>Ms Rachel Hargest</v>
      </c>
      <c r="P40" s="47" t="str">
        <f>VLOOKUP('Programmes (ENG)'!P40, 'CWM &amp; Location'!B:D, 2, FALSE)</f>
        <v>Ysbyty Athrofaol Cymru</v>
      </c>
      <c r="Q40" s="47" t="str">
        <f>VLOOKUP('Programmes (ENG)'!Q40, 'CWM &amp; Location'!B:D, 2, FALSE)</f>
        <v>Caerdydd</v>
      </c>
      <c r="R40" s="47" t="str">
        <f>IF('Master List'!U40="", VLOOKUP('Master List'!T40, 'CWM &amp; Location'!B:D, 2, FALSE), CONCATENATE(VLOOKUP('Master List'!T40, 'CWM &amp; Location'!B:D, 2, FALSE), " / ", VLOOKUP('Master List'!U40, 'CWM &amp; Location'!B:D, 2, FALSE)))</f>
        <v>Anestheteg</v>
      </c>
      <c r="S40" s="47" t="str">
        <f>IF('Programmes (ENG)'!S40="Supervisor to be confirmed", "Goruchwyliwr I'w Gadarnhau", 'Programmes (ENG)'!S40)</f>
        <v>Dr Sarah Voisey</v>
      </c>
      <c r="T40" s="49" t="str">
        <f>IF('Master List'!Y40="", "", VLOOKUP('Programmes (ENG)'!T40, 'CWM &amp; Location'!B:D, 2, FALSE))</f>
        <v/>
      </c>
      <c r="U40" s="49" t="str">
        <f>IF(T40="", "", VLOOKUP('Programmes (ENG)'!U40, 'CWM &amp; Location'!B:D, 2, FALSE))</f>
        <v/>
      </c>
      <c r="V40" s="49" t="str">
        <f>IF('Programmes (ENG)'!V40="", "", VLOOKUP('Programmes (ENG)'!V40, 'CWM &amp; Location'!B:D, 2, FALSE))</f>
        <v/>
      </c>
      <c r="W40" s="49" t="str">
        <f>IF('Programmes (ENG)'!W40="", "", IF('Programmes (ENG)'!W40="Supervisor to be confirmed", 'CWM &amp; Location'!$C$207, 'Programmes (ENG)'!W40))</f>
        <v/>
      </c>
    </row>
    <row r="41" spans="1:23" ht="33.75" customHeight="1" x14ac:dyDescent="0.25">
      <c r="A41" s="47" t="str">
        <f>'Master List'!A41</f>
        <v>NP</v>
      </c>
      <c r="B41" s="47" t="str">
        <f>'Master List'!B41</f>
        <v>F2/7A4/014a</v>
      </c>
      <c r="C41" s="47" t="str">
        <f>'Master List'!C41</f>
        <v>WAL/F2/014a</v>
      </c>
      <c r="D41" s="48">
        <f>'Programmes (ENG)'!D41</f>
        <v>1</v>
      </c>
      <c r="E41" s="54" t="str">
        <f t="shared" si="0"/>
        <v>Practis Cyffredinol, Llawdriniaeth Gyffredinol / Llawdriniaeth Fasgwlaidd, Obstetreg a Gynaecoleg, Addysgu Near Peer (NP)</v>
      </c>
      <c r="F41" s="49" t="str">
        <f>VLOOKUP('Programmes (ENG)'!F41, 'CWM &amp; Location'!B:D, 2, FALSE)</f>
        <v>Bwrdd Iechyd Prifysgol Caerdydd a'r Fro</v>
      </c>
      <c r="G41" s="49" t="str">
        <f>IF('Programmes (ENG)'!G41="Supervisor to be confirmed", "Goruchwyliwr I'w Gadarnhau", 'Programmes (ENG)'!G41)</f>
        <v>Dr Roger Morris</v>
      </c>
      <c r="H41" s="47" t="str">
        <f>VLOOKUP('Programmes (ENG)'!H41, 'CWM &amp; Location'!B:D, 2, FALSE)</f>
        <v>Llanedeyrn Health Centre</v>
      </c>
      <c r="I41" s="47" t="str">
        <f>VLOOKUP('Programmes (ENG)'!I41, 'CWM &amp; Location'!B:D, 2, FALSE)</f>
        <v>Caerdydd</v>
      </c>
      <c r="J41" s="47" t="str">
        <f>IF('Master List'!I41="", VLOOKUP('Master List'!H41, 'CWM &amp; Location'!B:D, 2, FALSE), CONCATENATE(VLOOKUP('Master List'!H41, 'CWM &amp; Location'!B:D, 2, FALSE), " / ", VLOOKUP('Master List'!I41, 'CWM &amp; Location'!B:D, 2, FALSE)))</f>
        <v>Practis Cyffredinol</v>
      </c>
      <c r="K41" s="47" t="str">
        <f>IF('Programmes (ENG)'!K41="Supervisor to be confirmed", "Goruchwyliwr I'w Gadarnhau", 'Programmes (ENG)'!K41)</f>
        <v>Dr Roger Morris</v>
      </c>
      <c r="L41" s="47" t="str">
        <f>VLOOKUP('Programmes (ENG)'!L41, 'CWM &amp; Location'!B:D, 2, FALSE)</f>
        <v>Ysbyty Athrofaol Cymru</v>
      </c>
      <c r="M41" s="47" t="str">
        <f>VLOOKUP('Programmes (ENG)'!M41, 'CWM &amp; Location'!B:D, 2, FALSE)</f>
        <v>Caerdydd</v>
      </c>
      <c r="N41" s="47" t="str">
        <f>IF('Master List'!O41="", VLOOKUP('Master List'!N41, 'CWM &amp; Location'!B:D, 2, FALSE), CONCATENATE(VLOOKUP('Master List'!N41, 'CWM &amp; Location'!B:D, 2, FALSE), " / ", VLOOKUP('Master List'!O41, 'CWM &amp; Location'!B:D, 2, FALSE)))</f>
        <v>Llawdriniaeth Gyffredinol / Llawdriniaeth Fasgwlaidd</v>
      </c>
      <c r="O41" s="47" t="str">
        <f>IF('Programmes (ENG)'!O41="Supervisor to be confirmed", "Goruchwyliwr I'w Gadarnhau", 'Programmes (ENG)'!O41)</f>
        <v>Miss Susan Hill</v>
      </c>
      <c r="P41" s="47" t="str">
        <f>VLOOKUP('Programmes (ENG)'!P41, 'CWM &amp; Location'!B:D, 2, FALSE)</f>
        <v>Ysbyty Athrofaol Cymru</v>
      </c>
      <c r="Q41" s="47" t="str">
        <f>VLOOKUP('Programmes (ENG)'!Q41, 'CWM &amp; Location'!B:D, 2, FALSE)</f>
        <v>Caerdydd</v>
      </c>
      <c r="R41" s="47" t="str">
        <f>IF('Master List'!U41="", VLOOKUP('Master List'!T41, 'CWM &amp; Location'!B:D, 2, FALSE), CONCATENATE(VLOOKUP('Master List'!T41, 'CWM &amp; Location'!B:D, 2, FALSE), " / ", VLOOKUP('Master List'!U41, 'CWM &amp; Location'!B:D, 2, FALSE)))</f>
        <v>Obstetreg a Gynaecoleg</v>
      </c>
      <c r="S41" s="47" t="str">
        <f>IF('Programmes (ENG)'!S41="Supervisor to be confirmed", "Goruchwyliwr I'w Gadarnhau", 'Programmes (ENG)'!S41)</f>
        <v>Dr Anju Sinha</v>
      </c>
      <c r="T41" s="49" t="str">
        <f>IF('Master List'!Y41="", "", VLOOKUP('Programmes (ENG)'!T41, 'CWM &amp; Location'!B:D, 2, FALSE))</f>
        <v>Llanedeyrn Health Centre</v>
      </c>
      <c r="U41" s="49" t="str">
        <f>IF(T41="", "", VLOOKUP('Programmes (ENG)'!U41, 'CWM &amp; Location'!B:D, 2, FALSE))</f>
        <v>Caerdydd</v>
      </c>
      <c r="V41" s="49" t="str">
        <f>IF('Programmes (ENG)'!V41="", "", VLOOKUP('Programmes (ENG)'!V41, 'CWM &amp; Location'!B:D, 2, FALSE))</f>
        <v>Addysgu Near Peer</v>
      </c>
      <c r="W41" s="49" t="str">
        <f>IF('Programmes (ENG)'!W41="", "", IF('Programmes (ENG)'!W41="Supervisor to be confirmed", 'CWM &amp; Location'!$C$207, 'Programmes (ENG)'!W41))</f>
        <v>Goruchwyliwr I'w Gadarnhau</v>
      </c>
    </row>
    <row r="42" spans="1:23" ht="33.75" customHeight="1" x14ac:dyDescent="0.25">
      <c r="A42" s="47" t="str">
        <f>'Master List'!A42</f>
        <v>NP</v>
      </c>
      <c r="B42" s="47" t="str">
        <f>'Master List'!B42</f>
        <v>F2/7A4/014b</v>
      </c>
      <c r="C42" s="47" t="str">
        <f>'Master List'!C42</f>
        <v>WAL/F2/014b</v>
      </c>
      <c r="D42" s="48">
        <f>'Programmes (ENG)'!D42</f>
        <v>1</v>
      </c>
      <c r="E42" s="54" t="str">
        <f t="shared" si="0"/>
        <v>Obstetreg a Gynaecoleg, Practis Cyffredinol, Llawdriniaeth Gyffredinol / Llawdriniaeth Fasgwlaidd, Addysgu Near Peer (NP)</v>
      </c>
      <c r="F42" s="49" t="str">
        <f>VLOOKUP('Programmes (ENG)'!F42, 'CWM &amp; Location'!B:D, 2, FALSE)</f>
        <v>Bwrdd Iechyd Prifysgol Caerdydd a'r Fro</v>
      </c>
      <c r="G42" s="49" t="str">
        <f>IF('Programmes (ENG)'!G42="Supervisor to be confirmed", "Goruchwyliwr I'w Gadarnhau", 'Programmes (ENG)'!G42)</f>
        <v>Dr Anju Sinha</v>
      </c>
      <c r="H42" s="47" t="str">
        <f>VLOOKUP('Programmes (ENG)'!H42, 'CWM &amp; Location'!B:D, 2, FALSE)</f>
        <v>Ysbyty Athrofaol Cymru</v>
      </c>
      <c r="I42" s="47" t="str">
        <f>VLOOKUP('Programmes (ENG)'!I42, 'CWM &amp; Location'!B:D, 2, FALSE)</f>
        <v>Caerdydd</v>
      </c>
      <c r="J42" s="47" t="str">
        <f>IF('Master List'!I42="", VLOOKUP('Master List'!H42, 'CWM &amp; Location'!B:D, 2, FALSE), CONCATENATE(VLOOKUP('Master List'!H42, 'CWM &amp; Location'!B:D, 2, FALSE), " / ", VLOOKUP('Master List'!I42, 'CWM &amp; Location'!B:D, 2, FALSE)))</f>
        <v>Obstetreg a Gynaecoleg</v>
      </c>
      <c r="K42" s="47" t="str">
        <f>IF('Programmes (ENG)'!K42="Supervisor to be confirmed", "Goruchwyliwr I'w Gadarnhau", 'Programmes (ENG)'!K42)</f>
        <v>Dr Anju Sinha</v>
      </c>
      <c r="L42" s="47" t="str">
        <f>VLOOKUP('Programmes (ENG)'!L42, 'CWM &amp; Location'!B:D, 2, FALSE)</f>
        <v>Llanedeyrn Health Centre</v>
      </c>
      <c r="M42" s="47" t="str">
        <f>VLOOKUP('Programmes (ENG)'!M42, 'CWM &amp; Location'!B:D, 2, FALSE)</f>
        <v>Caerdydd</v>
      </c>
      <c r="N42" s="47" t="str">
        <f>IF('Master List'!O42="", VLOOKUP('Master List'!N42, 'CWM &amp; Location'!B:D, 2, FALSE), CONCATENATE(VLOOKUP('Master List'!N42, 'CWM &amp; Location'!B:D, 2, FALSE), " / ", VLOOKUP('Master List'!O42, 'CWM &amp; Location'!B:D, 2, FALSE)))</f>
        <v>Practis Cyffredinol</v>
      </c>
      <c r="O42" s="47" t="str">
        <f>IF('Programmes (ENG)'!O42="Supervisor to be confirmed", "Goruchwyliwr I'w Gadarnhau", 'Programmes (ENG)'!O42)</f>
        <v>Dr Roger Morris</v>
      </c>
      <c r="P42" s="47" t="str">
        <f>VLOOKUP('Programmes (ENG)'!P42, 'CWM &amp; Location'!B:D, 2, FALSE)</f>
        <v>Ysbyty Athrofaol Cymru</v>
      </c>
      <c r="Q42" s="47" t="str">
        <f>VLOOKUP('Programmes (ENG)'!Q42, 'CWM &amp; Location'!B:D, 2, FALSE)</f>
        <v>Caerdydd</v>
      </c>
      <c r="R42" s="47" t="str">
        <f>IF('Master List'!U42="", VLOOKUP('Master List'!T42, 'CWM &amp; Location'!B:D, 2, FALSE), CONCATENATE(VLOOKUP('Master List'!T42, 'CWM &amp; Location'!B:D, 2, FALSE), " / ", VLOOKUP('Master List'!U42, 'CWM &amp; Location'!B:D, 2, FALSE)))</f>
        <v>Llawdriniaeth Gyffredinol / Llawdriniaeth Fasgwlaidd</v>
      </c>
      <c r="S42" s="47" t="str">
        <f>IF('Programmes (ENG)'!S42="Supervisor to be confirmed", "Goruchwyliwr I'w Gadarnhau", 'Programmes (ENG)'!S42)</f>
        <v>Miss Susan Hill</v>
      </c>
      <c r="T42" s="49" t="str">
        <f>IF('Master List'!Y42="", "", VLOOKUP('Programmes (ENG)'!T42, 'CWM &amp; Location'!B:D, 2, FALSE))</f>
        <v>Llanedeyrn Health Centre</v>
      </c>
      <c r="U42" s="49" t="str">
        <f>IF(T42="", "", VLOOKUP('Programmes (ENG)'!U42, 'CWM &amp; Location'!B:D, 2, FALSE))</f>
        <v>Caerdydd</v>
      </c>
      <c r="V42" s="49" t="str">
        <f>IF('Programmes (ENG)'!V42="", "", VLOOKUP('Programmes (ENG)'!V42, 'CWM &amp; Location'!B:D, 2, FALSE))</f>
        <v>Addysgu Near Peer</v>
      </c>
      <c r="W42" s="49" t="str">
        <f>IF('Programmes (ENG)'!W42="", "", IF('Programmes (ENG)'!W42="Supervisor to be confirmed", 'CWM &amp; Location'!$C$207, 'Programmes (ENG)'!W42))</f>
        <v>Goruchwyliwr I'w Gadarnhau</v>
      </c>
    </row>
    <row r="43" spans="1:23" ht="33.75" customHeight="1" x14ac:dyDescent="0.25">
      <c r="A43" s="47" t="str">
        <f>'Master List'!A43</f>
        <v>NP</v>
      </c>
      <c r="B43" s="47" t="str">
        <f>'Master List'!B43</f>
        <v>F2/7A4/014c</v>
      </c>
      <c r="C43" s="47" t="str">
        <f>'Master List'!C43</f>
        <v>WAL/F2/014c</v>
      </c>
      <c r="D43" s="48">
        <f>'Programmes (ENG)'!D43</f>
        <v>1</v>
      </c>
      <c r="E43" s="54" t="str">
        <f t="shared" si="0"/>
        <v>Llawdriniaeth Gyffredinol / Llawdriniaeth Fasgwlaidd, Obstetreg a Gynaecoleg, Practis Cyffredinol, Addysgu Near Peer (NP)</v>
      </c>
      <c r="F43" s="49" t="str">
        <f>VLOOKUP('Programmes (ENG)'!F43, 'CWM &amp; Location'!B:D, 2, FALSE)</f>
        <v>Bwrdd Iechyd Prifysgol Caerdydd a'r Fro</v>
      </c>
      <c r="G43" s="49" t="str">
        <f>IF('Programmes (ENG)'!G43="Supervisor to be confirmed", "Goruchwyliwr I'w Gadarnhau", 'Programmes (ENG)'!G43)</f>
        <v>Miss Susan Hill</v>
      </c>
      <c r="H43" s="47" t="str">
        <f>VLOOKUP('Programmes (ENG)'!H43, 'CWM &amp; Location'!B:D, 2, FALSE)</f>
        <v>Ysbyty Athrofaol Cymru</v>
      </c>
      <c r="I43" s="47" t="str">
        <f>VLOOKUP('Programmes (ENG)'!I43, 'CWM &amp; Location'!B:D, 2, FALSE)</f>
        <v>Caerdydd</v>
      </c>
      <c r="J43" s="47" t="str">
        <f>IF('Master List'!I43="", VLOOKUP('Master List'!H43, 'CWM &amp; Location'!B:D, 2, FALSE), CONCATENATE(VLOOKUP('Master List'!H43, 'CWM &amp; Location'!B:D, 2, FALSE), " / ", VLOOKUP('Master List'!I43, 'CWM &amp; Location'!B:D, 2, FALSE)))</f>
        <v>Llawdriniaeth Gyffredinol / Llawdriniaeth Fasgwlaidd</v>
      </c>
      <c r="K43" s="47" t="str">
        <f>IF('Programmes (ENG)'!K43="Supervisor to be confirmed", "Goruchwyliwr I'w Gadarnhau", 'Programmes (ENG)'!K43)</f>
        <v>Miss Susan Hill</v>
      </c>
      <c r="L43" s="47" t="str">
        <f>VLOOKUP('Programmes (ENG)'!L43, 'CWM &amp; Location'!B:D, 2, FALSE)</f>
        <v>Ysbyty Athrofaol Cymru</v>
      </c>
      <c r="M43" s="47" t="str">
        <f>VLOOKUP('Programmes (ENG)'!M43, 'CWM &amp; Location'!B:D, 2, FALSE)</f>
        <v>Caerdydd</v>
      </c>
      <c r="N43" s="47" t="str">
        <f>IF('Master List'!O43="", VLOOKUP('Master List'!N43, 'CWM &amp; Location'!B:D, 2, FALSE), CONCATENATE(VLOOKUP('Master List'!N43, 'CWM &amp; Location'!B:D, 2, FALSE), " / ", VLOOKUP('Master List'!O43, 'CWM &amp; Location'!B:D, 2, FALSE)))</f>
        <v>Obstetreg a Gynaecoleg</v>
      </c>
      <c r="O43" s="47" t="str">
        <f>IF('Programmes (ENG)'!O43="Supervisor to be confirmed", "Goruchwyliwr I'w Gadarnhau", 'Programmes (ENG)'!O43)</f>
        <v>Dr Anju Sinha</v>
      </c>
      <c r="P43" s="47" t="str">
        <f>VLOOKUP('Programmes (ENG)'!P43, 'CWM &amp; Location'!B:D, 2, FALSE)</f>
        <v>Llanedeyrn Health Centre</v>
      </c>
      <c r="Q43" s="47" t="str">
        <f>VLOOKUP('Programmes (ENG)'!Q43, 'CWM &amp; Location'!B:D, 2, FALSE)</f>
        <v>Caerdydd</v>
      </c>
      <c r="R43" s="47" t="str">
        <f>IF('Master List'!U43="", VLOOKUP('Master List'!T43, 'CWM &amp; Location'!B:D, 2, FALSE), CONCATENATE(VLOOKUP('Master List'!T43, 'CWM &amp; Location'!B:D, 2, FALSE), " / ", VLOOKUP('Master List'!U43, 'CWM &amp; Location'!B:D, 2, FALSE)))</f>
        <v>Practis Cyffredinol</v>
      </c>
      <c r="S43" s="47" t="str">
        <f>IF('Programmes (ENG)'!S43="Supervisor to be confirmed", "Goruchwyliwr I'w Gadarnhau", 'Programmes (ENG)'!S43)</f>
        <v>Dr Roger Morris</v>
      </c>
      <c r="T43" s="49" t="str">
        <f>IF('Master List'!Y43="", "", VLOOKUP('Programmes (ENG)'!T43, 'CWM &amp; Location'!B:D, 2, FALSE))</f>
        <v>Llanedeyrn Health Centre</v>
      </c>
      <c r="U43" s="49" t="str">
        <f>IF(T43="", "", VLOOKUP('Programmes (ENG)'!U43, 'CWM &amp; Location'!B:D, 2, FALSE))</f>
        <v>Caerdydd</v>
      </c>
      <c r="V43" s="49" t="str">
        <f>IF('Programmes (ENG)'!V43="", "", VLOOKUP('Programmes (ENG)'!V43, 'CWM &amp; Location'!B:D, 2, FALSE))</f>
        <v>Addysgu Near Peer</v>
      </c>
      <c r="W43" s="49" t="str">
        <f>IF('Programmes (ENG)'!W43="", "", IF('Programmes (ENG)'!W43="Supervisor to be confirmed", 'CWM &amp; Location'!$C$207, 'Programmes (ENG)'!W43))</f>
        <v>Goruchwyliwr I'w Gadarnhau</v>
      </c>
    </row>
    <row r="44" spans="1:23" ht="33.75" customHeight="1" x14ac:dyDescent="0.25">
      <c r="A44" s="47" t="str">
        <f>'Master List'!A44</f>
        <v>FP</v>
      </c>
      <c r="B44" s="47" t="str">
        <f>'Master List'!B44</f>
        <v>F2/7A4/015a</v>
      </c>
      <c r="C44" s="47" t="str">
        <f>'Master List'!C44</f>
        <v>WAL/F2/015a</v>
      </c>
      <c r="D44" s="48">
        <f>'Programmes (ENG)'!D44</f>
        <v>1</v>
      </c>
      <c r="E44" s="54" t="str">
        <f t="shared" si="0"/>
        <v>Seiciatreg Gyffredinol, Trawma Llawdriniaeth Orthopedig, Meddygaeth Liniarol</v>
      </c>
      <c r="F44" s="49" t="str">
        <f>VLOOKUP('Programmes (ENG)'!F44, 'CWM &amp; Location'!B:D, 2, FALSE)</f>
        <v>Bwrdd Iechyd Prifysgol Caerdydd a'r Fro</v>
      </c>
      <c r="G44" s="49" t="str">
        <f>IF('Programmes (ENG)'!G44="Supervisor to be confirmed", "Goruchwyliwr I'w Gadarnhau", 'Programmes (ENG)'!G44)</f>
        <v>Dr Isabella Jurewicz</v>
      </c>
      <c r="H44" s="47" t="str">
        <f>VLOOKUP('Programmes (ENG)'!H44, 'CWM &amp; Location'!B:D, 2, FALSE)</f>
        <v>Ysbyty Athrofaol Llandochau</v>
      </c>
      <c r="I44" s="47" t="str">
        <f>VLOOKUP('Programmes (ENG)'!I44, 'CWM &amp; Location'!B:D, 2, FALSE)</f>
        <v>Penarth</v>
      </c>
      <c r="J44" s="47" t="str">
        <f>IF('Master List'!I44="", VLOOKUP('Master List'!H44, 'CWM &amp; Location'!B:D, 2, FALSE), CONCATENATE(VLOOKUP('Master List'!H44, 'CWM &amp; Location'!B:D, 2, FALSE), " / ", VLOOKUP('Master List'!I44, 'CWM &amp; Location'!B:D, 2, FALSE)))</f>
        <v>Seiciatreg Gyffredinol</v>
      </c>
      <c r="K44" s="47" t="str">
        <f>IF('Programmes (ENG)'!K44="Supervisor to be confirmed", "Goruchwyliwr I'w Gadarnhau", 'Programmes (ENG)'!K44)</f>
        <v>Dr Isabella Jurewicz</v>
      </c>
      <c r="L44" s="47" t="str">
        <f>VLOOKUP('Programmes (ENG)'!L44, 'CWM &amp; Location'!B:D, 2, FALSE)</f>
        <v>Ysbyty Athrofaol Llandochau</v>
      </c>
      <c r="M44" s="47" t="str">
        <f>VLOOKUP('Programmes (ENG)'!M44, 'CWM &amp; Location'!B:D, 2, FALSE)</f>
        <v>Penarth</v>
      </c>
      <c r="N44" s="47" t="str">
        <f>IF('Master List'!O44="", VLOOKUP('Master List'!N44, 'CWM &amp; Location'!B:D, 2, FALSE), CONCATENATE(VLOOKUP('Master List'!N44, 'CWM &amp; Location'!B:D, 2, FALSE), " / ", VLOOKUP('Master List'!O44, 'CWM &amp; Location'!B:D, 2, FALSE)))</f>
        <v>Trawma Llawdriniaeth Orthopedig</v>
      </c>
      <c r="O44" s="47" t="str">
        <f>IF('Programmes (ENG)'!O44="Supervisor to be confirmed", "Goruchwyliwr I'w Gadarnhau", 'Programmes (ENG)'!O44)</f>
        <v>Mr Sanjeev Agarwal</v>
      </c>
      <c r="P44" s="47" t="str">
        <f>VLOOKUP('Programmes (ENG)'!P44, 'CWM &amp; Location'!B:D, 2, FALSE)</f>
        <v>Hosbis Marie Curie (Ysbyty Athrofaol Llandochau ar alwad)</v>
      </c>
      <c r="Q44" s="47" t="str">
        <f>VLOOKUP('Programmes (ENG)'!Q44, 'CWM &amp; Location'!B:D, 2, FALSE)</f>
        <v>Penarth</v>
      </c>
      <c r="R44" s="47" t="str">
        <f>IF('Master List'!U44="", VLOOKUP('Master List'!T44, 'CWM &amp; Location'!B:D, 2, FALSE), CONCATENATE(VLOOKUP('Master List'!T44, 'CWM &amp; Location'!B:D, 2, FALSE), " / ", VLOOKUP('Master List'!U44, 'CWM &amp; Location'!B:D, 2, FALSE)))</f>
        <v>Meddygaeth Liniarol</v>
      </c>
      <c r="S44" s="47" t="str">
        <f>IF('Programmes (ENG)'!S44="Supervisor to be confirmed", "Goruchwyliwr I'w Gadarnhau", 'Programmes (ENG)'!S44)</f>
        <v>Dr Hannah Osborn</v>
      </c>
      <c r="T44" s="49" t="str">
        <f>IF('Master List'!Y44="", "", VLOOKUP('Programmes (ENG)'!T44, 'CWM &amp; Location'!B:D, 2, FALSE))</f>
        <v/>
      </c>
      <c r="U44" s="49" t="str">
        <f>IF(T44="", "", VLOOKUP('Programmes (ENG)'!U44, 'CWM &amp; Location'!B:D, 2, FALSE))</f>
        <v/>
      </c>
      <c r="V44" s="49" t="str">
        <f>IF('Programmes (ENG)'!V44="", "", VLOOKUP('Programmes (ENG)'!V44, 'CWM &amp; Location'!B:D, 2, FALSE))</f>
        <v/>
      </c>
      <c r="W44" s="49" t="str">
        <f>IF('Programmes (ENG)'!W44="", "", IF('Programmes (ENG)'!W44="Supervisor to be confirmed", 'CWM &amp; Location'!$C$207, 'Programmes (ENG)'!W44))</f>
        <v/>
      </c>
    </row>
    <row r="45" spans="1:23" ht="33.75" customHeight="1" x14ac:dyDescent="0.25">
      <c r="A45" s="47" t="str">
        <f>'Master List'!A45</f>
        <v>FP</v>
      </c>
      <c r="B45" s="47" t="str">
        <f>'Master List'!B45</f>
        <v>F2/7A4/015b</v>
      </c>
      <c r="C45" s="47" t="str">
        <f>'Master List'!C45</f>
        <v>WAL/F2/015b</v>
      </c>
      <c r="D45" s="48">
        <f>'Programmes (ENG)'!D45</f>
        <v>1</v>
      </c>
      <c r="E45" s="54" t="str">
        <f t="shared" si="0"/>
        <v>Meddygaeth Liniarol, Seiciatreg Gyffredinol, Trawma Llawdriniaeth Orthopedig</v>
      </c>
      <c r="F45" s="49" t="str">
        <f>VLOOKUP('Programmes (ENG)'!F45, 'CWM &amp; Location'!B:D, 2, FALSE)</f>
        <v>Bwrdd Iechyd Prifysgol Caerdydd a'r Fro</v>
      </c>
      <c r="G45" s="49" t="str">
        <f>IF('Programmes (ENG)'!G45="Supervisor to be confirmed", "Goruchwyliwr I'w Gadarnhau", 'Programmes (ENG)'!G45)</f>
        <v>Dr Hannah Osborn</v>
      </c>
      <c r="H45" s="47" t="str">
        <f>VLOOKUP('Programmes (ENG)'!H45, 'CWM &amp; Location'!B:D, 2, FALSE)</f>
        <v>Hosbis Marie Curie (Ysbyty Athrofaol Llandochau ar alwad)</v>
      </c>
      <c r="I45" s="47" t="str">
        <f>VLOOKUP('Programmes (ENG)'!I45, 'CWM &amp; Location'!B:D, 2, FALSE)</f>
        <v>Penarth</v>
      </c>
      <c r="J45" s="47" t="str">
        <f>IF('Master List'!I45="", VLOOKUP('Master List'!H45, 'CWM &amp; Location'!B:D, 2, FALSE), CONCATENATE(VLOOKUP('Master List'!H45, 'CWM &amp; Location'!B:D, 2, FALSE), " / ", VLOOKUP('Master List'!I45, 'CWM &amp; Location'!B:D, 2, FALSE)))</f>
        <v>Meddygaeth Liniarol</v>
      </c>
      <c r="K45" s="47" t="str">
        <f>IF('Programmes (ENG)'!K45="Supervisor to be confirmed", "Goruchwyliwr I'w Gadarnhau", 'Programmes (ENG)'!K45)</f>
        <v>Dr Hannah Osborn</v>
      </c>
      <c r="L45" s="47" t="str">
        <f>VLOOKUP('Programmes (ENG)'!L45, 'CWM &amp; Location'!B:D, 2, FALSE)</f>
        <v>Ysbyty Athrofaol Llandochau</v>
      </c>
      <c r="M45" s="47" t="str">
        <f>VLOOKUP('Programmes (ENG)'!M45, 'CWM &amp; Location'!B:D, 2, FALSE)</f>
        <v>Penarth</v>
      </c>
      <c r="N45" s="47" t="str">
        <f>IF('Master List'!O45="", VLOOKUP('Master List'!N45, 'CWM &amp; Location'!B:D, 2, FALSE), CONCATENATE(VLOOKUP('Master List'!N45, 'CWM &amp; Location'!B:D, 2, FALSE), " / ", VLOOKUP('Master List'!O45, 'CWM &amp; Location'!B:D, 2, FALSE)))</f>
        <v>Seiciatreg Gyffredinol</v>
      </c>
      <c r="O45" s="47" t="str">
        <f>IF('Programmes (ENG)'!O45="Supervisor to be confirmed", "Goruchwyliwr I'w Gadarnhau", 'Programmes (ENG)'!O45)</f>
        <v>Dr Isabella Jurewicz</v>
      </c>
      <c r="P45" s="47" t="str">
        <f>VLOOKUP('Programmes (ENG)'!P45, 'CWM &amp; Location'!B:D, 2, FALSE)</f>
        <v>Ysbyty Athrofaol Llandochau</v>
      </c>
      <c r="Q45" s="47" t="str">
        <f>VLOOKUP('Programmes (ENG)'!Q45, 'CWM &amp; Location'!B:D, 2, FALSE)</f>
        <v>Penarth</v>
      </c>
      <c r="R45" s="47" t="str">
        <f>IF('Master List'!U45="", VLOOKUP('Master List'!T45, 'CWM &amp; Location'!B:D, 2, FALSE), CONCATENATE(VLOOKUP('Master List'!T45, 'CWM &amp; Location'!B:D, 2, FALSE), " / ", VLOOKUP('Master List'!U45, 'CWM &amp; Location'!B:D, 2, FALSE)))</f>
        <v>Trawma Llawdriniaeth Orthopedig</v>
      </c>
      <c r="S45" s="47" t="str">
        <f>IF('Programmes (ENG)'!S45="Supervisor to be confirmed", "Goruchwyliwr I'w Gadarnhau", 'Programmes (ENG)'!S45)</f>
        <v>Mr Sanjeev Agarwal</v>
      </c>
      <c r="T45" s="49" t="str">
        <f>IF('Master List'!Y45="", "", VLOOKUP('Programmes (ENG)'!T45, 'CWM &amp; Location'!B:D, 2, FALSE))</f>
        <v/>
      </c>
      <c r="U45" s="49" t="str">
        <f>IF(T45="", "", VLOOKUP('Programmes (ENG)'!U45, 'CWM &amp; Location'!B:D, 2, FALSE))</f>
        <v/>
      </c>
      <c r="V45" s="49" t="str">
        <f>IF('Programmes (ENG)'!V45="", "", VLOOKUP('Programmes (ENG)'!V45, 'CWM &amp; Location'!B:D, 2, FALSE))</f>
        <v/>
      </c>
      <c r="W45" s="49" t="str">
        <f>IF('Programmes (ENG)'!W45="", "", IF('Programmes (ENG)'!W45="Supervisor to be confirmed", 'CWM &amp; Location'!$C$207, 'Programmes (ENG)'!W45))</f>
        <v/>
      </c>
    </row>
    <row r="46" spans="1:23" ht="33.75" customHeight="1" x14ac:dyDescent="0.25">
      <c r="A46" s="47" t="str">
        <f>'Master List'!A46</f>
        <v>FP</v>
      </c>
      <c r="B46" s="47" t="str">
        <f>'Master List'!B46</f>
        <v>F2/7A4/015c</v>
      </c>
      <c r="C46" s="47" t="str">
        <f>'Master List'!C46</f>
        <v>WAL/F2/015c</v>
      </c>
      <c r="D46" s="48">
        <f>'Programmes (ENG)'!D46</f>
        <v>1</v>
      </c>
      <c r="E46" s="54" t="str">
        <f t="shared" si="0"/>
        <v>Trawma Llawdriniaeth Orthopedig, Meddygaeth Liniarol, Seiciatreg Gyffredinol</v>
      </c>
      <c r="F46" s="49" t="str">
        <f>VLOOKUP('Programmes (ENG)'!F46, 'CWM &amp; Location'!B:D, 2, FALSE)</f>
        <v>Bwrdd Iechyd Prifysgol Caerdydd a'r Fro</v>
      </c>
      <c r="G46" s="49" t="str">
        <f>IF('Programmes (ENG)'!G46="Supervisor to be confirmed", "Goruchwyliwr I'w Gadarnhau", 'Programmes (ENG)'!G46)</f>
        <v>Mr Sanjeev Agarwal</v>
      </c>
      <c r="H46" s="47" t="str">
        <f>VLOOKUP('Programmes (ENG)'!H46, 'CWM &amp; Location'!B:D, 2, FALSE)</f>
        <v>Ysbyty Athrofaol Llandochau</v>
      </c>
      <c r="I46" s="47" t="str">
        <f>VLOOKUP('Programmes (ENG)'!I46, 'CWM &amp; Location'!B:D, 2, FALSE)</f>
        <v>Penarth</v>
      </c>
      <c r="J46" s="47" t="str">
        <f>IF('Master List'!I46="", VLOOKUP('Master List'!H46, 'CWM &amp; Location'!B:D, 2, FALSE), CONCATENATE(VLOOKUP('Master List'!H46, 'CWM &amp; Location'!B:D, 2, FALSE), " / ", VLOOKUP('Master List'!I46, 'CWM &amp; Location'!B:D, 2, FALSE)))</f>
        <v>Trawma Llawdriniaeth Orthopedig</v>
      </c>
      <c r="K46" s="47" t="str">
        <f>IF('Programmes (ENG)'!K46="Supervisor to be confirmed", "Goruchwyliwr I'w Gadarnhau", 'Programmes (ENG)'!K46)</f>
        <v>Mr Sanjeev Agarwal</v>
      </c>
      <c r="L46" s="47" t="str">
        <f>VLOOKUP('Programmes (ENG)'!L46, 'CWM &amp; Location'!B:D, 2, FALSE)</f>
        <v>Hosbis Marie Curie (Ysbyty Athrofaol Llandochau ar alwad)</v>
      </c>
      <c r="M46" s="47" t="str">
        <f>VLOOKUP('Programmes (ENG)'!M46, 'CWM &amp; Location'!B:D, 2, FALSE)</f>
        <v>Penarth</v>
      </c>
      <c r="N46" s="47" t="str">
        <f>IF('Master List'!O46="", VLOOKUP('Master List'!N46, 'CWM &amp; Location'!B:D, 2, FALSE), CONCATENATE(VLOOKUP('Master List'!N46, 'CWM &amp; Location'!B:D, 2, FALSE), " / ", VLOOKUP('Master List'!O46, 'CWM &amp; Location'!B:D, 2, FALSE)))</f>
        <v>Meddygaeth Liniarol</v>
      </c>
      <c r="O46" s="47" t="str">
        <f>IF('Programmes (ENG)'!O46="Supervisor to be confirmed", "Goruchwyliwr I'w Gadarnhau", 'Programmes (ENG)'!O46)</f>
        <v>Dr Hannah Osborn</v>
      </c>
      <c r="P46" s="47" t="str">
        <f>VLOOKUP('Programmes (ENG)'!P46, 'CWM &amp; Location'!B:D, 2, FALSE)</f>
        <v>Ysbyty Athrofaol Llandochau</v>
      </c>
      <c r="Q46" s="47" t="str">
        <f>VLOOKUP('Programmes (ENG)'!Q46, 'CWM &amp; Location'!B:D, 2, FALSE)</f>
        <v>Penarth</v>
      </c>
      <c r="R46" s="47" t="str">
        <f>IF('Master List'!U46="", VLOOKUP('Master List'!T46, 'CWM &amp; Location'!B:D, 2, FALSE), CONCATENATE(VLOOKUP('Master List'!T46, 'CWM &amp; Location'!B:D, 2, FALSE), " / ", VLOOKUP('Master List'!U46, 'CWM &amp; Location'!B:D, 2, FALSE)))</f>
        <v>Seiciatreg Gyffredinol</v>
      </c>
      <c r="S46" s="47" t="str">
        <f>IF('Programmes (ENG)'!S46="Supervisor to be confirmed", "Goruchwyliwr I'w Gadarnhau", 'Programmes (ENG)'!S46)</f>
        <v>Dr Isabella Jurewicz</v>
      </c>
      <c r="T46" s="49" t="str">
        <f>IF('Master List'!Y46="", "", VLOOKUP('Programmes (ENG)'!T46, 'CWM &amp; Location'!B:D, 2, FALSE))</f>
        <v/>
      </c>
      <c r="U46" s="49" t="str">
        <f>IF(T46="", "", VLOOKUP('Programmes (ENG)'!U46, 'CWM &amp; Location'!B:D, 2, FALSE))</f>
        <v/>
      </c>
      <c r="V46" s="49" t="str">
        <f>IF('Programmes (ENG)'!V46="", "", VLOOKUP('Programmes (ENG)'!V46, 'CWM &amp; Location'!B:D, 2, FALSE))</f>
        <v/>
      </c>
      <c r="W46" s="49" t="str">
        <f>IF('Programmes (ENG)'!W46="", "", IF('Programmes (ENG)'!W46="Supervisor to be confirmed", 'CWM &amp; Location'!$C$207, 'Programmes (ENG)'!W46))</f>
        <v/>
      </c>
    </row>
    <row r="47" spans="1:23" ht="33.75" customHeight="1" x14ac:dyDescent="0.25">
      <c r="A47" s="47" t="str">
        <f>'Master List'!A47</f>
        <v>FP</v>
      </c>
      <c r="B47" s="47" t="str">
        <f>'Master List'!B47</f>
        <v>F2/7A4/016a</v>
      </c>
      <c r="C47" s="47" t="str">
        <f>'Master List'!C47</f>
        <v>WAL/F2/016a</v>
      </c>
      <c r="D47" s="48">
        <f>'Programmes (ENG)'!D47</f>
        <v>1</v>
      </c>
      <c r="E47" s="54" t="str">
        <f t="shared" si="0"/>
        <v>Seiciatreg Gyffredinol, Llawfeddygaeth Cardio-thorasig, Hematoleg</v>
      </c>
      <c r="F47" s="49" t="str">
        <f>VLOOKUP('Programmes (ENG)'!F47, 'CWM &amp; Location'!B:D, 2, FALSE)</f>
        <v>Bwrdd Iechyd Prifysgol Caerdydd a'r Fro</v>
      </c>
      <c r="G47" s="49" t="str">
        <f>IF('Programmes (ENG)'!G47="Supervisor to be confirmed", "Goruchwyliwr I'w Gadarnhau", 'Programmes (ENG)'!G47)</f>
        <v>Dr Deepali Mahajan</v>
      </c>
      <c r="H47" s="47" t="str">
        <f>VLOOKUP('Programmes (ENG)'!H47, 'CWM &amp; Location'!B:D, 2, FALSE)</f>
        <v>Ysbyty Athrofaol Llandochau</v>
      </c>
      <c r="I47" s="47" t="str">
        <f>VLOOKUP('Programmes (ENG)'!I47, 'CWM &amp; Location'!B:D, 2, FALSE)</f>
        <v>Penarth</v>
      </c>
      <c r="J47" s="47" t="str">
        <f>IF('Master List'!I47="", VLOOKUP('Master List'!H47, 'CWM &amp; Location'!B:D, 2, FALSE), CONCATENATE(VLOOKUP('Master List'!H47, 'CWM &amp; Location'!B:D, 2, FALSE), " / ", VLOOKUP('Master List'!I47, 'CWM &amp; Location'!B:D, 2, FALSE)))</f>
        <v>Seiciatreg Gyffredinol</v>
      </c>
      <c r="K47" s="47" t="str">
        <f>IF('Programmes (ENG)'!K47="Supervisor to be confirmed", "Goruchwyliwr I'w Gadarnhau", 'Programmes (ENG)'!K47)</f>
        <v>Dr Deepali Mahajan</v>
      </c>
      <c r="L47" s="47" t="str">
        <f>VLOOKUP('Programmes (ENG)'!L47, 'CWM &amp; Location'!B:D, 2, FALSE)</f>
        <v>Ysbyty Athrofaol Llandochau</v>
      </c>
      <c r="M47" s="47" t="str">
        <f>VLOOKUP('Programmes (ENG)'!M47, 'CWM &amp; Location'!B:D, 2, FALSE)</f>
        <v>Penarth</v>
      </c>
      <c r="N47" s="47" t="str">
        <f>IF('Master List'!O47="", VLOOKUP('Master List'!N47, 'CWM &amp; Location'!B:D, 2, FALSE), CONCATENATE(VLOOKUP('Master List'!N47, 'CWM &amp; Location'!B:D, 2, FALSE), " / ", VLOOKUP('Master List'!O47, 'CWM &amp; Location'!B:D, 2, FALSE)))</f>
        <v>Llawfeddygaeth Cardio-thorasig</v>
      </c>
      <c r="O47" s="47" t="str">
        <f>IF('Programmes (ENG)'!O47="Supervisor to be confirmed", "Goruchwyliwr I'w Gadarnhau", 'Programmes (ENG)'!O47)</f>
        <v>Mr Tom Combellack</v>
      </c>
      <c r="P47" s="47" t="str">
        <f>VLOOKUP('Programmes (ENG)'!P47, 'CWM &amp; Location'!B:D, 2, FALSE)</f>
        <v>Ysbyty Athrofaol Cymru</v>
      </c>
      <c r="Q47" s="47" t="str">
        <f>VLOOKUP('Programmes (ENG)'!Q47, 'CWM &amp; Location'!B:D, 2, FALSE)</f>
        <v>Caerdydd</v>
      </c>
      <c r="R47" s="47" t="str">
        <f>IF('Master List'!U47="", VLOOKUP('Master List'!T47, 'CWM &amp; Location'!B:D, 2, FALSE), CONCATENATE(VLOOKUP('Master List'!T47, 'CWM &amp; Location'!B:D, 2, FALSE), " / ", VLOOKUP('Master List'!U47, 'CWM &amp; Location'!B:D, 2, FALSE)))</f>
        <v>Hematoleg</v>
      </c>
      <c r="S47" s="47" t="str">
        <f>IF('Programmes (ENG)'!S47="Supervisor to be confirmed", "Goruchwyliwr I'w Gadarnhau", 'Programmes (ENG)'!S47)</f>
        <v>Dr Jonathan Kell</v>
      </c>
      <c r="T47" s="49" t="str">
        <f>IF('Master List'!Y47="", "", VLOOKUP('Programmes (ENG)'!T47, 'CWM &amp; Location'!B:D, 2, FALSE))</f>
        <v/>
      </c>
      <c r="U47" s="49" t="str">
        <f>IF(T47="", "", VLOOKUP('Programmes (ENG)'!U47, 'CWM &amp; Location'!B:D, 2, FALSE))</f>
        <v/>
      </c>
      <c r="V47" s="49" t="str">
        <f>IF('Programmes (ENG)'!V47="", "", VLOOKUP('Programmes (ENG)'!V47, 'CWM &amp; Location'!B:D, 2, FALSE))</f>
        <v/>
      </c>
      <c r="W47" s="49" t="str">
        <f>IF('Programmes (ENG)'!W47="", "", IF('Programmes (ENG)'!W47="Supervisor to be confirmed", 'CWM &amp; Location'!$C$207, 'Programmes (ENG)'!W47))</f>
        <v/>
      </c>
    </row>
    <row r="48" spans="1:23" ht="33.75" customHeight="1" x14ac:dyDescent="0.25">
      <c r="A48" s="47" t="str">
        <f>'Master List'!A48</f>
        <v>FP</v>
      </c>
      <c r="B48" s="47" t="str">
        <f>'Master List'!B48</f>
        <v>F2/7A4/016b</v>
      </c>
      <c r="C48" s="47" t="str">
        <f>'Master List'!C48</f>
        <v>WAL/F2/016b</v>
      </c>
      <c r="D48" s="48">
        <v>0</v>
      </c>
      <c r="E48" s="54" t="str">
        <f t="shared" si="0"/>
        <v>Hematoleg, Seiciatreg Gyffredinol, Llawfeddygaeth Cardio-thorasig</v>
      </c>
      <c r="F48" s="49" t="str">
        <f>VLOOKUP('Programmes (ENG)'!F48, 'CWM &amp; Location'!B:D, 2, FALSE)</f>
        <v>Bwrdd Iechyd Prifysgol Caerdydd a'r Fro</v>
      </c>
      <c r="G48" s="49" t="str">
        <f>IF('Programmes (ENG)'!G48="Supervisor to be confirmed", "Goruchwyliwr I'w Gadarnhau", 'Programmes (ENG)'!G48)</f>
        <v>Dr Jonathan Kell</v>
      </c>
      <c r="H48" s="47" t="str">
        <f>VLOOKUP('Programmes (ENG)'!H48, 'CWM &amp; Location'!B:D, 2, FALSE)</f>
        <v>Ysbyty Athrofaol Cymru</v>
      </c>
      <c r="I48" s="47" t="str">
        <f>VLOOKUP('Programmes (ENG)'!I48, 'CWM &amp; Location'!B:D, 2, FALSE)</f>
        <v>Caerdydd</v>
      </c>
      <c r="J48" s="47" t="str">
        <f>IF('Master List'!I48="", VLOOKUP('Master List'!H48, 'CWM &amp; Location'!B:D, 2, FALSE), CONCATENATE(VLOOKUP('Master List'!H48, 'CWM &amp; Location'!B:D, 2, FALSE), " / ", VLOOKUP('Master List'!I48, 'CWM &amp; Location'!B:D, 2, FALSE)))</f>
        <v>Hematoleg</v>
      </c>
      <c r="K48" s="47" t="str">
        <f>IF('Programmes (ENG)'!K48="Supervisor to be confirmed", "Goruchwyliwr I'w Gadarnhau", 'Programmes (ENG)'!K48)</f>
        <v>Dr Jonathan Kell</v>
      </c>
      <c r="L48" s="47" t="str">
        <f>VLOOKUP('Programmes (ENG)'!L48, 'CWM &amp; Location'!B:D, 2, FALSE)</f>
        <v>Ysbyty Athrofaol Llandochau</v>
      </c>
      <c r="M48" s="47" t="str">
        <f>VLOOKUP('Programmes (ENG)'!M48, 'CWM &amp; Location'!B:D, 2, FALSE)</f>
        <v>Penarth</v>
      </c>
      <c r="N48" s="47" t="str">
        <f>IF('Master List'!O48="", VLOOKUP('Master List'!N48, 'CWM &amp; Location'!B:D, 2, FALSE), CONCATENATE(VLOOKUP('Master List'!N48, 'CWM &amp; Location'!B:D, 2, FALSE), " / ", VLOOKUP('Master List'!O48, 'CWM &amp; Location'!B:D, 2, FALSE)))</f>
        <v>Seiciatreg Gyffredinol</v>
      </c>
      <c r="O48" s="47" t="str">
        <f>IF('Programmes (ENG)'!O48="Supervisor to be confirmed", "Goruchwyliwr I'w Gadarnhau", 'Programmes (ENG)'!O48)</f>
        <v>Dr Deepali Mahajan</v>
      </c>
      <c r="P48" s="47" t="str">
        <f>VLOOKUP('Programmes (ENG)'!P48, 'CWM &amp; Location'!B:D, 2, FALSE)</f>
        <v>Ysbyty Athrofaol Llandochau</v>
      </c>
      <c r="Q48" s="47" t="str">
        <f>VLOOKUP('Programmes (ENG)'!Q48, 'CWM &amp; Location'!B:D, 2, FALSE)</f>
        <v>Penarth</v>
      </c>
      <c r="R48" s="47" t="str">
        <f>IF('Master List'!U48="", VLOOKUP('Master List'!T48, 'CWM &amp; Location'!B:D, 2, FALSE), CONCATENATE(VLOOKUP('Master List'!T48, 'CWM &amp; Location'!B:D, 2, FALSE), " / ", VLOOKUP('Master List'!U48, 'CWM &amp; Location'!B:D, 2, FALSE)))</f>
        <v>Llawfeddygaeth Cardio-thorasig</v>
      </c>
      <c r="S48" s="47" t="str">
        <f>IF('Programmes (ENG)'!S48="Supervisor to be confirmed", "Goruchwyliwr I'w Gadarnhau", 'Programmes (ENG)'!S48)</f>
        <v>Mr Tom Combellack</v>
      </c>
      <c r="T48" s="49" t="str">
        <f>IF('Master List'!Y48="", "", VLOOKUP('Programmes (ENG)'!T48, 'CWM &amp; Location'!B:D, 2, FALSE))</f>
        <v/>
      </c>
      <c r="U48" s="49" t="str">
        <f>IF(T48="", "", VLOOKUP('Programmes (ENG)'!U48, 'CWM &amp; Location'!B:D, 2, FALSE))</f>
        <v/>
      </c>
      <c r="V48" s="49" t="str">
        <f>IF('Programmes (ENG)'!V48="", "", VLOOKUP('Programmes (ENG)'!V48, 'CWM &amp; Location'!B:D, 2, FALSE))</f>
        <v/>
      </c>
      <c r="W48" s="49" t="str">
        <f>IF('Programmes (ENG)'!W48="", "", IF('Programmes (ENG)'!W48="Supervisor to be confirmed", 'CWM &amp; Location'!$C$207, 'Programmes (ENG)'!W48))</f>
        <v/>
      </c>
    </row>
    <row r="49" spans="1:23" ht="33.75" customHeight="1" x14ac:dyDescent="0.25">
      <c r="A49" s="47" t="str">
        <f>'Master List'!A49</f>
        <v>FP</v>
      </c>
      <c r="B49" s="47" t="str">
        <f>'Master List'!B49</f>
        <v>F2/7A4/016c</v>
      </c>
      <c r="C49" s="47" t="str">
        <f>'Master List'!C49</f>
        <v>WAL/F2/016c</v>
      </c>
      <c r="D49" s="48">
        <f>'Programmes (ENG)'!D49</f>
        <v>1</v>
      </c>
      <c r="E49" s="54" t="str">
        <f t="shared" si="0"/>
        <v>Llawfeddygaeth Cardio-thorasig, Hematoleg, Seiciatreg Gyffredinol</v>
      </c>
      <c r="F49" s="49" t="str">
        <f>VLOOKUP('Programmes (ENG)'!F49, 'CWM &amp; Location'!B:D, 2, FALSE)</f>
        <v>Bwrdd Iechyd Prifysgol Caerdydd a'r Fro</v>
      </c>
      <c r="G49" s="49" t="str">
        <f>IF('Programmes (ENG)'!G49="Supervisor to be confirmed", "Goruchwyliwr I'w Gadarnhau", 'Programmes (ENG)'!G49)</f>
        <v>Mr Tom Combellack</v>
      </c>
      <c r="H49" s="47" t="str">
        <f>VLOOKUP('Programmes (ENG)'!H49, 'CWM &amp; Location'!B:D, 2, FALSE)</f>
        <v>Ysbyty Athrofaol Llandochau</v>
      </c>
      <c r="I49" s="47" t="str">
        <f>VLOOKUP('Programmes (ENG)'!I49, 'CWM &amp; Location'!B:D, 2, FALSE)</f>
        <v>Penarth</v>
      </c>
      <c r="J49" s="47" t="str">
        <f>IF('Master List'!I49="", VLOOKUP('Master List'!H49, 'CWM &amp; Location'!B:D, 2, FALSE), CONCATENATE(VLOOKUP('Master List'!H49, 'CWM &amp; Location'!B:D, 2, FALSE), " / ", VLOOKUP('Master List'!I49, 'CWM &amp; Location'!B:D, 2, FALSE)))</f>
        <v>Llawfeddygaeth Cardio-thorasig</v>
      </c>
      <c r="K49" s="47" t="str">
        <f>IF('Programmes (ENG)'!K49="Supervisor to be confirmed", "Goruchwyliwr I'w Gadarnhau", 'Programmes (ENG)'!K49)</f>
        <v>Mr Tom Combellack</v>
      </c>
      <c r="L49" s="47" t="str">
        <f>VLOOKUP('Programmes (ENG)'!L49, 'CWM &amp; Location'!B:D, 2, FALSE)</f>
        <v>Ysbyty Athrofaol Cymru</v>
      </c>
      <c r="M49" s="47" t="str">
        <f>VLOOKUP('Programmes (ENG)'!M49, 'CWM &amp; Location'!B:D, 2, FALSE)</f>
        <v>Caerdydd</v>
      </c>
      <c r="N49" s="47" t="str">
        <f>IF('Master List'!O49="", VLOOKUP('Master List'!N49, 'CWM &amp; Location'!B:D, 2, FALSE), CONCATENATE(VLOOKUP('Master List'!N49, 'CWM &amp; Location'!B:D, 2, FALSE), " / ", VLOOKUP('Master List'!O49, 'CWM &amp; Location'!B:D, 2, FALSE)))</f>
        <v>Hematoleg</v>
      </c>
      <c r="O49" s="47" t="str">
        <f>IF('Programmes (ENG)'!O49="Supervisor to be confirmed", "Goruchwyliwr I'w Gadarnhau", 'Programmes (ENG)'!O49)</f>
        <v>Dr Jonathan Kell</v>
      </c>
      <c r="P49" s="47" t="str">
        <f>VLOOKUP('Programmes (ENG)'!P49, 'CWM &amp; Location'!B:D, 2, FALSE)</f>
        <v>Ysbyty Athrofaol Llandochau</v>
      </c>
      <c r="Q49" s="47" t="str">
        <f>VLOOKUP('Programmes (ENG)'!Q49, 'CWM &amp; Location'!B:D, 2, FALSE)</f>
        <v>Penarth</v>
      </c>
      <c r="R49" s="47" t="str">
        <f>IF('Master List'!U49="", VLOOKUP('Master List'!T49, 'CWM &amp; Location'!B:D, 2, FALSE), CONCATENATE(VLOOKUP('Master List'!T49, 'CWM &amp; Location'!B:D, 2, FALSE), " / ", VLOOKUP('Master List'!U49, 'CWM &amp; Location'!B:D, 2, FALSE)))</f>
        <v>Seiciatreg Gyffredinol</v>
      </c>
      <c r="S49" s="47" t="str">
        <f>IF('Programmes (ENG)'!S49="Supervisor to be confirmed", "Goruchwyliwr I'w Gadarnhau", 'Programmes (ENG)'!S49)</f>
        <v>Dr Deepali Mahajan</v>
      </c>
      <c r="T49" s="49" t="str">
        <f>IF('Master List'!Y49="", "", VLOOKUP('Programmes (ENG)'!T49, 'CWM &amp; Location'!B:D, 2, FALSE))</f>
        <v/>
      </c>
      <c r="U49" s="49" t="str">
        <f>IF(T49="", "", VLOOKUP('Programmes (ENG)'!U49, 'CWM &amp; Location'!B:D, 2, FALSE))</f>
        <v/>
      </c>
      <c r="V49" s="49" t="str">
        <f>IF('Programmes (ENG)'!V49="", "", VLOOKUP('Programmes (ENG)'!V49, 'CWM &amp; Location'!B:D, 2, FALSE))</f>
        <v/>
      </c>
      <c r="W49" s="49" t="str">
        <f>IF('Programmes (ENG)'!W49="", "", IF('Programmes (ENG)'!W49="Supervisor to be confirmed", 'CWM &amp; Location'!$C$207, 'Programmes (ENG)'!W49))</f>
        <v/>
      </c>
    </row>
    <row r="50" spans="1:23" ht="33.75" customHeight="1" x14ac:dyDescent="0.25">
      <c r="A50" s="47" t="str">
        <f>'Master List'!A50</f>
        <v>FP</v>
      </c>
      <c r="B50" s="47" t="str">
        <f>'Master List'!B50</f>
        <v>F2/7A4/017a</v>
      </c>
      <c r="C50" s="47" t="str">
        <f>'Master List'!C50</f>
        <v>WAL/F2/017a</v>
      </c>
      <c r="D50" s="48">
        <f>'Programmes (ENG)'!D50</f>
        <v>1</v>
      </c>
      <c r="E50" s="54" t="str">
        <f t="shared" si="0"/>
        <v>Dermatoleg, Llawdriniaeth Gyffredinol / Llawdriniaeth y Colon a'r Rhefr, Cardioleg</v>
      </c>
      <c r="F50" s="49" t="str">
        <f>VLOOKUP('Programmes (ENG)'!F50, 'CWM &amp; Location'!B:D, 2, FALSE)</f>
        <v>Bwrdd Iechyd Prifysgol Caerdydd a'r Fro</v>
      </c>
      <c r="G50" s="49" t="str">
        <f>IF('Programmes (ENG)'!G50="Supervisor to be confirmed", "Goruchwyliwr I'w Gadarnhau", 'Programmes (ENG)'!G50)</f>
        <v>Dr Ruwani Katugampola</v>
      </c>
      <c r="H50" s="47" t="str">
        <f>VLOOKUP('Programmes (ENG)'!H50, 'CWM &amp; Location'!B:D, 2, FALSE)</f>
        <v>Ysbyty Athrofaol Cymru</v>
      </c>
      <c r="I50" s="47" t="str">
        <f>VLOOKUP('Programmes (ENG)'!I50, 'CWM &amp; Location'!B:D, 2, FALSE)</f>
        <v>Caerdydd</v>
      </c>
      <c r="J50" s="47" t="str">
        <f>IF('Master List'!I50="", VLOOKUP('Master List'!H50, 'CWM &amp; Location'!B:D, 2, FALSE), CONCATENATE(VLOOKUP('Master List'!H50, 'CWM &amp; Location'!B:D, 2, FALSE), " / ", VLOOKUP('Master List'!I50, 'CWM &amp; Location'!B:D, 2, FALSE)))</f>
        <v>Dermatoleg</v>
      </c>
      <c r="K50" s="47" t="str">
        <f>IF('Programmes (ENG)'!K50="Supervisor to be confirmed", "Goruchwyliwr I'w Gadarnhau", 'Programmes (ENG)'!K50)</f>
        <v>Dr Ruwani Katugampola</v>
      </c>
      <c r="L50" s="47" t="str">
        <f>VLOOKUP('Programmes (ENG)'!L50, 'CWM &amp; Location'!B:D, 2, FALSE)</f>
        <v>Ysbyty Athrofaol Cymru</v>
      </c>
      <c r="M50" s="47" t="str">
        <f>VLOOKUP('Programmes (ENG)'!M50, 'CWM &amp; Location'!B:D, 2, FALSE)</f>
        <v>Caerdydd</v>
      </c>
      <c r="N50" s="47" t="str">
        <f>IF('Master List'!O50="", VLOOKUP('Master List'!N50, 'CWM &amp; Location'!B:D, 2, FALSE), CONCATENATE(VLOOKUP('Master List'!N50, 'CWM &amp; Location'!B:D, 2, FALSE), " / ", VLOOKUP('Master List'!O50, 'CWM &amp; Location'!B:D, 2, FALSE)))</f>
        <v>Llawdriniaeth Gyffredinol / Llawdriniaeth y Colon a'r Rhefr</v>
      </c>
      <c r="O50" s="47" t="str">
        <f>IF('Programmes (ENG)'!O50="Supervisor to be confirmed", "Goruchwyliwr I'w Gadarnhau", 'Programmes (ENG)'!O50)</f>
        <v>Mr James Horwood</v>
      </c>
      <c r="P50" s="47" t="str">
        <f>VLOOKUP('Programmes (ENG)'!P50, 'CWM &amp; Location'!B:D, 2, FALSE)</f>
        <v>Ysbyty Athrofaol Cymru</v>
      </c>
      <c r="Q50" s="47" t="str">
        <f>VLOOKUP('Programmes (ENG)'!Q50, 'CWM &amp; Location'!B:D, 2, FALSE)</f>
        <v>Caerdydd</v>
      </c>
      <c r="R50" s="47" t="str">
        <f>IF('Master List'!U50="", VLOOKUP('Master List'!T50, 'CWM &amp; Location'!B:D, 2, FALSE), CONCATENATE(VLOOKUP('Master List'!T50, 'CWM &amp; Location'!B:D, 2, FALSE), " / ", VLOOKUP('Master List'!U50, 'CWM &amp; Location'!B:D, 2, FALSE)))</f>
        <v>Cardioleg</v>
      </c>
      <c r="S50" s="47" t="str">
        <f>IF('Programmes (ENG)'!S50="Supervisor to be confirmed", "Goruchwyliwr I'w Gadarnhau", 'Programmes (ENG)'!S50)</f>
        <v>Dr Nav Masani</v>
      </c>
      <c r="T50" s="49" t="str">
        <f>IF('Master List'!Y50="", "", VLOOKUP('Programmes (ENG)'!T50, 'CWM &amp; Location'!B:D, 2, FALSE))</f>
        <v/>
      </c>
      <c r="U50" s="49" t="str">
        <f>IF(T50="", "", VLOOKUP('Programmes (ENG)'!U50, 'CWM &amp; Location'!B:D, 2, FALSE))</f>
        <v/>
      </c>
      <c r="V50" s="49" t="str">
        <f>IF('Programmes (ENG)'!V50="", "", VLOOKUP('Programmes (ENG)'!V50, 'CWM &amp; Location'!B:D, 2, FALSE))</f>
        <v/>
      </c>
      <c r="W50" s="49" t="str">
        <f>IF('Programmes (ENG)'!W50="", "", IF('Programmes (ENG)'!W50="Supervisor to be confirmed", 'CWM &amp; Location'!$C$207, 'Programmes (ENG)'!W50))</f>
        <v/>
      </c>
    </row>
    <row r="51" spans="1:23" ht="33.75" customHeight="1" x14ac:dyDescent="0.25">
      <c r="A51" s="47" t="str">
        <f>'Master List'!A51</f>
        <v>FP</v>
      </c>
      <c r="B51" s="47" t="str">
        <f>'Master List'!B51</f>
        <v>F2/7A4/017b</v>
      </c>
      <c r="C51" s="47" t="str">
        <f>'Master List'!C51</f>
        <v>WAL/F2/017b</v>
      </c>
      <c r="D51" s="48">
        <f>'Programmes (ENG)'!D51</f>
        <v>1</v>
      </c>
      <c r="E51" s="54" t="str">
        <f t="shared" si="0"/>
        <v>Cardioleg, Dermatoleg, Llawdriniaeth Gyffredinol / Llawdriniaeth y Colon a'r Rhefr</v>
      </c>
      <c r="F51" s="49" t="str">
        <f>VLOOKUP('Programmes (ENG)'!F51, 'CWM &amp; Location'!B:D, 2, FALSE)</f>
        <v>Bwrdd Iechyd Prifysgol Caerdydd a'r Fro</v>
      </c>
      <c r="G51" s="49" t="str">
        <f>IF('Programmes (ENG)'!G51="Supervisor to be confirmed", "Goruchwyliwr I'w Gadarnhau", 'Programmes (ENG)'!G51)</f>
        <v>Dr Nav Masani</v>
      </c>
      <c r="H51" s="47" t="str">
        <f>VLOOKUP('Programmes (ENG)'!H51, 'CWM &amp; Location'!B:D, 2, FALSE)</f>
        <v>Ysbyty Athrofaol Cymru</v>
      </c>
      <c r="I51" s="47" t="str">
        <f>VLOOKUP('Programmes (ENG)'!I51, 'CWM &amp; Location'!B:D, 2, FALSE)</f>
        <v>Caerdydd</v>
      </c>
      <c r="J51" s="47" t="str">
        <f>IF('Master List'!I51="", VLOOKUP('Master List'!H51, 'CWM &amp; Location'!B:D, 2, FALSE), CONCATENATE(VLOOKUP('Master List'!H51, 'CWM &amp; Location'!B:D, 2, FALSE), " / ", VLOOKUP('Master List'!I51, 'CWM &amp; Location'!B:D, 2, FALSE)))</f>
        <v>Cardioleg</v>
      </c>
      <c r="K51" s="47" t="str">
        <f>IF('Programmes (ENG)'!K51="Supervisor to be confirmed", "Goruchwyliwr I'w Gadarnhau", 'Programmes (ENG)'!K51)</f>
        <v>Dr Nav Masani</v>
      </c>
      <c r="L51" s="47" t="str">
        <f>VLOOKUP('Programmes (ENG)'!L51, 'CWM &amp; Location'!B:D, 2, FALSE)</f>
        <v>Ysbyty Athrofaol Cymru</v>
      </c>
      <c r="M51" s="47" t="str">
        <f>VLOOKUP('Programmes (ENG)'!M51, 'CWM &amp; Location'!B:D, 2, FALSE)</f>
        <v>Caerdydd</v>
      </c>
      <c r="N51" s="47" t="str">
        <f>IF('Master List'!O51="", VLOOKUP('Master List'!N51, 'CWM &amp; Location'!B:D, 2, FALSE), CONCATENATE(VLOOKUP('Master List'!N51, 'CWM &amp; Location'!B:D, 2, FALSE), " / ", VLOOKUP('Master List'!O51, 'CWM &amp; Location'!B:D, 2, FALSE)))</f>
        <v>Dermatoleg</v>
      </c>
      <c r="O51" s="47" t="str">
        <f>IF('Programmes (ENG)'!O51="Supervisor to be confirmed", "Goruchwyliwr I'w Gadarnhau", 'Programmes (ENG)'!O51)</f>
        <v>Dr Ruwani Katugampola</v>
      </c>
      <c r="P51" s="47" t="str">
        <f>VLOOKUP('Programmes (ENG)'!P51, 'CWM &amp; Location'!B:D, 2, FALSE)</f>
        <v>Ysbyty Athrofaol Cymru</v>
      </c>
      <c r="Q51" s="47" t="str">
        <f>VLOOKUP('Programmes (ENG)'!Q51, 'CWM &amp; Location'!B:D, 2, FALSE)</f>
        <v>Caerdydd</v>
      </c>
      <c r="R51" s="47" t="str">
        <f>IF('Master List'!U51="", VLOOKUP('Master List'!T51, 'CWM &amp; Location'!B:D, 2, FALSE), CONCATENATE(VLOOKUP('Master List'!T51, 'CWM &amp; Location'!B:D, 2, FALSE), " / ", VLOOKUP('Master List'!U51, 'CWM &amp; Location'!B:D, 2, FALSE)))</f>
        <v>Llawdriniaeth Gyffredinol / Llawdriniaeth y Colon a'r Rhefr</v>
      </c>
      <c r="S51" s="47" t="str">
        <f>IF('Programmes (ENG)'!S51="Supervisor to be confirmed", "Goruchwyliwr I'w Gadarnhau", 'Programmes (ENG)'!S51)</f>
        <v>Mr James Horwood</v>
      </c>
      <c r="T51" s="49" t="str">
        <f>IF('Master List'!Y51="", "", VLOOKUP('Programmes (ENG)'!T51, 'CWM &amp; Location'!B:D, 2, FALSE))</f>
        <v/>
      </c>
      <c r="U51" s="49" t="str">
        <f>IF(T51="", "", VLOOKUP('Programmes (ENG)'!U51, 'CWM &amp; Location'!B:D, 2, FALSE))</f>
        <v/>
      </c>
      <c r="V51" s="49" t="str">
        <f>IF('Programmes (ENG)'!V51="", "", VLOOKUP('Programmes (ENG)'!V51, 'CWM &amp; Location'!B:D, 2, FALSE))</f>
        <v/>
      </c>
      <c r="W51" s="49" t="str">
        <f>IF('Programmes (ENG)'!W51="", "", IF('Programmes (ENG)'!W51="Supervisor to be confirmed", 'CWM &amp; Location'!$C$207, 'Programmes (ENG)'!W51))</f>
        <v/>
      </c>
    </row>
    <row r="52" spans="1:23" ht="33.75" customHeight="1" x14ac:dyDescent="0.25">
      <c r="A52" s="47" t="str">
        <f>'Master List'!A52</f>
        <v>FP</v>
      </c>
      <c r="B52" s="47" t="str">
        <f>'Master List'!B52</f>
        <v>F2/7A4/017c</v>
      </c>
      <c r="C52" s="47" t="str">
        <f>'Master List'!C52</f>
        <v>WAL/F2/017c</v>
      </c>
      <c r="D52" s="48">
        <f>'Programmes (ENG)'!D52</f>
        <v>1</v>
      </c>
      <c r="E52" s="54" t="str">
        <f t="shared" si="0"/>
        <v>Llawdriniaeth Gyffredinol / Llawdriniaeth y Colon a'r Rhefr, Cardioleg, Dermatoleg</v>
      </c>
      <c r="F52" s="49" t="str">
        <f>VLOOKUP('Programmes (ENG)'!F52, 'CWM &amp; Location'!B:D, 2, FALSE)</f>
        <v>Bwrdd Iechyd Prifysgol Caerdydd a'r Fro</v>
      </c>
      <c r="G52" s="49" t="str">
        <f>IF('Programmes (ENG)'!G52="Supervisor to be confirmed", "Goruchwyliwr I'w Gadarnhau", 'Programmes (ENG)'!G52)</f>
        <v>Mr James Horwood</v>
      </c>
      <c r="H52" s="47" t="str">
        <f>VLOOKUP('Programmes (ENG)'!H52, 'CWM &amp; Location'!B:D, 2, FALSE)</f>
        <v>Ysbyty Athrofaol Cymru</v>
      </c>
      <c r="I52" s="47" t="str">
        <f>VLOOKUP('Programmes (ENG)'!I52, 'CWM &amp; Location'!B:D, 2, FALSE)</f>
        <v>Caerdydd</v>
      </c>
      <c r="J52" s="47" t="str">
        <f>IF('Master List'!I52="", VLOOKUP('Master List'!H52, 'CWM &amp; Location'!B:D, 2, FALSE), CONCATENATE(VLOOKUP('Master List'!H52, 'CWM &amp; Location'!B:D, 2, FALSE), " / ", VLOOKUP('Master List'!I52, 'CWM &amp; Location'!B:D, 2, FALSE)))</f>
        <v>Llawdriniaeth Gyffredinol / Llawdriniaeth y Colon a'r Rhefr</v>
      </c>
      <c r="K52" s="47" t="str">
        <f>IF('Programmes (ENG)'!K52="Supervisor to be confirmed", "Goruchwyliwr I'w Gadarnhau", 'Programmes (ENG)'!K52)</f>
        <v>Mr James Horwood</v>
      </c>
      <c r="L52" s="47" t="str">
        <f>VLOOKUP('Programmes (ENG)'!L52, 'CWM &amp; Location'!B:D, 2, FALSE)</f>
        <v>Ysbyty Athrofaol Cymru</v>
      </c>
      <c r="M52" s="47" t="str">
        <f>VLOOKUP('Programmes (ENG)'!M52, 'CWM &amp; Location'!B:D, 2, FALSE)</f>
        <v>Caerdydd</v>
      </c>
      <c r="N52" s="47" t="str">
        <f>IF('Master List'!O52="", VLOOKUP('Master List'!N52, 'CWM &amp; Location'!B:D, 2, FALSE), CONCATENATE(VLOOKUP('Master List'!N52, 'CWM &amp; Location'!B:D, 2, FALSE), " / ", VLOOKUP('Master List'!O52, 'CWM &amp; Location'!B:D, 2, FALSE)))</f>
        <v>Cardioleg</v>
      </c>
      <c r="O52" s="47" t="str">
        <f>IF('Programmes (ENG)'!O52="Supervisor to be confirmed", "Goruchwyliwr I'w Gadarnhau", 'Programmes (ENG)'!O52)</f>
        <v>Dr Nav Masani</v>
      </c>
      <c r="P52" s="47" t="str">
        <f>VLOOKUP('Programmes (ENG)'!P52, 'CWM &amp; Location'!B:D, 2, FALSE)</f>
        <v>Ysbyty Athrofaol Cymru</v>
      </c>
      <c r="Q52" s="47" t="str">
        <f>VLOOKUP('Programmes (ENG)'!Q52, 'CWM &amp; Location'!B:D, 2, FALSE)</f>
        <v>Caerdydd</v>
      </c>
      <c r="R52" s="47" t="str">
        <f>IF('Master List'!U52="", VLOOKUP('Master List'!T52, 'CWM &amp; Location'!B:D, 2, FALSE), CONCATENATE(VLOOKUP('Master List'!T52, 'CWM &amp; Location'!B:D, 2, FALSE), " / ", VLOOKUP('Master List'!U52, 'CWM &amp; Location'!B:D, 2, FALSE)))</f>
        <v>Dermatoleg</v>
      </c>
      <c r="S52" s="47" t="str">
        <f>IF('Programmes (ENG)'!S52="Supervisor to be confirmed", "Goruchwyliwr I'w Gadarnhau", 'Programmes (ENG)'!S52)</f>
        <v>Dr Ruwani Katugampola</v>
      </c>
      <c r="T52" s="49" t="str">
        <f>IF('Master List'!Y52="", "", VLOOKUP('Programmes (ENG)'!T52, 'CWM &amp; Location'!B:D, 2, FALSE))</f>
        <v/>
      </c>
      <c r="U52" s="49" t="str">
        <f>IF(T52="", "", VLOOKUP('Programmes (ENG)'!U52, 'CWM &amp; Location'!B:D, 2, FALSE))</f>
        <v/>
      </c>
      <c r="V52" s="49" t="str">
        <f>IF('Programmes (ENG)'!V52="", "", VLOOKUP('Programmes (ENG)'!V52, 'CWM &amp; Location'!B:D, 2, FALSE))</f>
        <v/>
      </c>
      <c r="W52" s="49" t="str">
        <f>IF('Programmes (ENG)'!W52="", "", IF('Programmes (ENG)'!W52="Supervisor to be confirmed", 'CWM &amp; Location'!$C$207, 'Programmes (ENG)'!W52))</f>
        <v/>
      </c>
    </row>
    <row r="53" spans="1:23" ht="33.75" customHeight="1" x14ac:dyDescent="0.25">
      <c r="A53" s="47" t="str">
        <f>'Master List'!A53</f>
        <v>FP</v>
      </c>
      <c r="B53" s="47" t="str">
        <f>'Master List'!B53</f>
        <v>F2/7A4/018a</v>
      </c>
      <c r="C53" s="47" t="str">
        <f>'Master List'!C53</f>
        <v>WAL/F2/018a</v>
      </c>
      <c r="D53" s="48">
        <f>'Programmes (ENG)'!D53</f>
        <v>1</v>
      </c>
      <c r="E53" s="54" t="str">
        <f t="shared" si="0"/>
        <v>Llawdriniaeth Gyffredinol / Llawdriniaeth Fasgwlaidd, Wroleg, Meddygaeth Fewnol Acíwt</v>
      </c>
      <c r="F53" s="49" t="str">
        <f>VLOOKUP('Programmes (ENG)'!F53, 'CWM &amp; Location'!B:D, 2, FALSE)</f>
        <v>Bwrdd Iechyd Prifysgol Caerdydd a'r Fro</v>
      </c>
      <c r="G53" s="49" t="str">
        <f>IF('Programmes (ENG)'!G53="Supervisor to be confirmed", "Goruchwyliwr I'w Gadarnhau", 'Programmes (ENG)'!G53)</f>
        <v>Mr Huw Davies</v>
      </c>
      <c r="H53" s="47" t="str">
        <f>VLOOKUP('Programmes (ENG)'!H53, 'CWM &amp; Location'!B:D, 2, FALSE)</f>
        <v>Ysbyty Athrofaol Llandochau</v>
      </c>
      <c r="I53" s="47" t="str">
        <f>VLOOKUP('Programmes (ENG)'!I53, 'CWM &amp; Location'!B:D, 2, FALSE)</f>
        <v>Penarth</v>
      </c>
      <c r="J53" s="47" t="str">
        <f>IF('Master List'!I53="", VLOOKUP('Master List'!H53, 'CWM &amp; Location'!B:D, 2, FALSE), CONCATENATE(VLOOKUP('Master List'!H53, 'CWM &amp; Location'!B:D, 2, FALSE), " / ", VLOOKUP('Master List'!I53, 'CWM &amp; Location'!B:D, 2, FALSE)))</f>
        <v>Llawdriniaeth Gyffredinol / Llawdriniaeth Fasgwlaidd</v>
      </c>
      <c r="K53" s="47" t="str">
        <f>IF('Programmes (ENG)'!K53="Supervisor to be confirmed", "Goruchwyliwr I'w Gadarnhau", 'Programmes (ENG)'!K53)</f>
        <v>Mr Huw Davies</v>
      </c>
      <c r="L53" s="47" t="str">
        <f>VLOOKUP('Programmes (ENG)'!L53, 'CWM &amp; Location'!B:D, 2, FALSE)</f>
        <v>Ysbyty Athrofaol Cymru</v>
      </c>
      <c r="M53" s="47" t="str">
        <f>VLOOKUP('Programmes (ENG)'!M53, 'CWM &amp; Location'!B:D, 2, FALSE)</f>
        <v>Caerdydd</v>
      </c>
      <c r="N53" s="47" t="str">
        <f>IF('Master List'!O53="", VLOOKUP('Master List'!N53, 'CWM &amp; Location'!B:D, 2, FALSE), CONCATENATE(VLOOKUP('Master List'!N53, 'CWM &amp; Location'!B:D, 2, FALSE), " / ", VLOOKUP('Master List'!O53, 'CWM &amp; Location'!B:D, 2, FALSE)))</f>
        <v>Wroleg</v>
      </c>
      <c r="O53" s="47" t="str">
        <f>IF('Programmes (ENG)'!O53="Supervisor to be confirmed", "Goruchwyliwr I'w Gadarnhau", 'Programmes (ENG)'!O53)</f>
        <v>Mr Shibendra Datta</v>
      </c>
      <c r="P53" s="47" t="str">
        <f>VLOOKUP('Programmes (ENG)'!P53, 'CWM &amp; Location'!B:D, 2, FALSE)</f>
        <v>Ysbyty Athrofaol Cymru</v>
      </c>
      <c r="Q53" s="47" t="str">
        <f>VLOOKUP('Programmes (ENG)'!Q53, 'CWM &amp; Location'!B:D, 2, FALSE)</f>
        <v>Caerdydd</v>
      </c>
      <c r="R53" s="47" t="str">
        <f>IF('Master List'!U53="", VLOOKUP('Master List'!T53, 'CWM &amp; Location'!B:D, 2, FALSE), CONCATENATE(VLOOKUP('Master List'!T53, 'CWM &amp; Location'!B:D, 2, FALSE), " / ", VLOOKUP('Master List'!U53, 'CWM &amp; Location'!B:D, 2, FALSE)))</f>
        <v>Meddygaeth Fewnol Acíwt</v>
      </c>
      <c r="S53" s="47" t="str">
        <f>IF('Programmes (ENG)'!S53="Supervisor to be confirmed", "Goruchwyliwr I'w Gadarnhau", 'Programmes (ENG)'!S53)</f>
        <v>Dr Anna de Lloyd</v>
      </c>
      <c r="T53" s="49" t="str">
        <f>IF('Master List'!Y53="", "", VLOOKUP('Programmes (ENG)'!T53, 'CWM &amp; Location'!B:D, 2, FALSE))</f>
        <v/>
      </c>
      <c r="U53" s="49" t="str">
        <f>IF(T53="", "", VLOOKUP('Programmes (ENG)'!U53, 'CWM &amp; Location'!B:D, 2, FALSE))</f>
        <v/>
      </c>
      <c r="V53" s="49" t="str">
        <f>IF('Programmes (ENG)'!V53="", "", VLOOKUP('Programmes (ENG)'!V53, 'CWM &amp; Location'!B:D, 2, FALSE))</f>
        <v/>
      </c>
      <c r="W53" s="49" t="str">
        <f>IF('Programmes (ENG)'!W53="", "", IF('Programmes (ENG)'!W53="Supervisor to be confirmed", 'CWM &amp; Location'!$C$207, 'Programmes (ENG)'!W53))</f>
        <v/>
      </c>
    </row>
    <row r="54" spans="1:23" ht="33.75" customHeight="1" x14ac:dyDescent="0.25">
      <c r="A54" s="47" t="str">
        <f>'Master List'!A54</f>
        <v>FP</v>
      </c>
      <c r="B54" s="47" t="str">
        <f>'Master List'!B54</f>
        <v>F2/7A4/018b</v>
      </c>
      <c r="C54" s="47" t="str">
        <f>'Master List'!C54</f>
        <v>WAL/F2/018b</v>
      </c>
      <c r="D54" s="48">
        <f>'Programmes (ENG)'!D54</f>
        <v>1</v>
      </c>
      <c r="E54" s="54" t="str">
        <f t="shared" si="0"/>
        <v>Meddygaeth Fewnol Acíwt, Llawdriniaeth Gyffredinol / Llawdriniaeth Fasgwlaidd, Wroleg</v>
      </c>
      <c r="F54" s="49" t="str">
        <f>VLOOKUP('Programmes (ENG)'!F54, 'CWM &amp; Location'!B:D, 2, FALSE)</f>
        <v>Bwrdd Iechyd Prifysgol Caerdydd a'r Fro</v>
      </c>
      <c r="G54" s="49" t="str">
        <f>IF('Programmes (ENG)'!G54="Supervisor to be confirmed", "Goruchwyliwr I'w Gadarnhau", 'Programmes (ENG)'!G54)</f>
        <v>Dr Anna de Lloyd</v>
      </c>
      <c r="H54" s="47" t="str">
        <f>VLOOKUP('Programmes (ENG)'!H54, 'CWM &amp; Location'!B:D, 2, FALSE)</f>
        <v>Ysbyty Athrofaol Cymru</v>
      </c>
      <c r="I54" s="47" t="str">
        <f>VLOOKUP('Programmes (ENG)'!I54, 'CWM &amp; Location'!B:D, 2, FALSE)</f>
        <v>Caerdydd</v>
      </c>
      <c r="J54" s="47" t="str">
        <f>IF('Master List'!I54="", VLOOKUP('Master List'!H54, 'CWM &amp; Location'!B:D, 2, FALSE), CONCATENATE(VLOOKUP('Master List'!H54, 'CWM &amp; Location'!B:D, 2, FALSE), " / ", VLOOKUP('Master List'!I54, 'CWM &amp; Location'!B:D, 2, FALSE)))</f>
        <v>Meddygaeth Fewnol Acíwt</v>
      </c>
      <c r="K54" s="47" t="str">
        <f>IF('Programmes (ENG)'!K54="Supervisor to be confirmed", "Goruchwyliwr I'w Gadarnhau", 'Programmes (ENG)'!K54)</f>
        <v>Dr Anna de Lloyd</v>
      </c>
      <c r="L54" s="47" t="str">
        <f>VLOOKUP('Programmes (ENG)'!L54, 'CWM &amp; Location'!B:D, 2, FALSE)</f>
        <v>Ysbyty Athrofaol Llandochau</v>
      </c>
      <c r="M54" s="47" t="str">
        <f>VLOOKUP('Programmes (ENG)'!M54, 'CWM &amp; Location'!B:D, 2, FALSE)</f>
        <v>Penarth</v>
      </c>
      <c r="N54" s="47" t="str">
        <f>IF('Master List'!O54="", VLOOKUP('Master List'!N54, 'CWM &amp; Location'!B:D, 2, FALSE), CONCATENATE(VLOOKUP('Master List'!N54, 'CWM &amp; Location'!B:D, 2, FALSE), " / ", VLOOKUP('Master List'!O54, 'CWM &amp; Location'!B:D, 2, FALSE)))</f>
        <v>Llawdriniaeth Gyffredinol / Llawdriniaeth Fasgwlaidd</v>
      </c>
      <c r="O54" s="47" t="str">
        <f>IF('Programmes (ENG)'!O54="Supervisor to be confirmed", "Goruchwyliwr I'w Gadarnhau", 'Programmes (ENG)'!O54)</f>
        <v>Mr Huw Davies</v>
      </c>
      <c r="P54" s="47" t="str">
        <f>VLOOKUP('Programmes (ENG)'!P54, 'CWM &amp; Location'!B:D, 2, FALSE)</f>
        <v>Ysbyty Athrofaol Cymru</v>
      </c>
      <c r="Q54" s="47" t="str">
        <f>VLOOKUP('Programmes (ENG)'!Q54, 'CWM &amp; Location'!B:D, 2, FALSE)</f>
        <v>Caerdydd</v>
      </c>
      <c r="R54" s="47" t="str">
        <f>IF('Master List'!U54="", VLOOKUP('Master List'!T54, 'CWM &amp; Location'!B:D, 2, FALSE), CONCATENATE(VLOOKUP('Master List'!T54, 'CWM &amp; Location'!B:D, 2, FALSE), " / ", VLOOKUP('Master List'!U54, 'CWM &amp; Location'!B:D, 2, FALSE)))</f>
        <v>Wroleg</v>
      </c>
      <c r="S54" s="47" t="str">
        <f>IF('Programmes (ENG)'!S54="Supervisor to be confirmed", "Goruchwyliwr I'w Gadarnhau", 'Programmes (ENG)'!S54)</f>
        <v>Mr Shibendra Datta</v>
      </c>
      <c r="T54" s="49" t="str">
        <f>IF('Master List'!Y54="", "", VLOOKUP('Programmes (ENG)'!T54, 'CWM &amp; Location'!B:D, 2, FALSE))</f>
        <v/>
      </c>
      <c r="U54" s="49" t="str">
        <f>IF(T54="", "", VLOOKUP('Programmes (ENG)'!U54, 'CWM &amp; Location'!B:D, 2, FALSE))</f>
        <v/>
      </c>
      <c r="V54" s="49" t="str">
        <f>IF('Programmes (ENG)'!V54="", "", VLOOKUP('Programmes (ENG)'!V54, 'CWM &amp; Location'!B:D, 2, FALSE))</f>
        <v/>
      </c>
      <c r="W54" s="49" t="str">
        <f>IF('Programmes (ENG)'!W54="", "", IF('Programmes (ENG)'!W54="Supervisor to be confirmed", 'CWM &amp; Location'!$C$207, 'Programmes (ENG)'!W54))</f>
        <v/>
      </c>
    </row>
    <row r="55" spans="1:23" ht="33.75" customHeight="1" x14ac:dyDescent="0.25">
      <c r="A55" s="47" t="str">
        <f>'Master List'!A55</f>
        <v>FP</v>
      </c>
      <c r="B55" s="47" t="str">
        <f>'Master List'!B55</f>
        <v>F2/7A4/018c</v>
      </c>
      <c r="C55" s="47" t="str">
        <f>'Master List'!C55</f>
        <v>WAL/F2/018c</v>
      </c>
      <c r="D55" s="48">
        <f>'Programmes (ENG)'!D55</f>
        <v>1</v>
      </c>
      <c r="E55" s="54" t="str">
        <f t="shared" si="0"/>
        <v>Wroleg, Meddygaeth Fewnol Acíwt, Llawdriniaeth Gyffredinol / Llawdriniaeth Fasgwlaidd</v>
      </c>
      <c r="F55" s="49" t="str">
        <f>VLOOKUP('Programmes (ENG)'!F55, 'CWM &amp; Location'!B:D, 2, FALSE)</f>
        <v>Bwrdd Iechyd Prifysgol Caerdydd a'r Fro</v>
      </c>
      <c r="G55" s="49" t="str">
        <f>IF('Programmes (ENG)'!G55="Supervisor to be confirmed", "Goruchwyliwr I'w Gadarnhau", 'Programmes (ENG)'!G55)</f>
        <v>Mr Shibendra Datta</v>
      </c>
      <c r="H55" s="47" t="str">
        <f>VLOOKUP('Programmes (ENG)'!H55, 'CWM &amp; Location'!B:D, 2, FALSE)</f>
        <v>Ysbyty Athrofaol Cymru</v>
      </c>
      <c r="I55" s="47" t="str">
        <f>VLOOKUP('Programmes (ENG)'!I55, 'CWM &amp; Location'!B:D, 2, FALSE)</f>
        <v>Caerdydd</v>
      </c>
      <c r="J55" s="47" t="str">
        <f>IF('Master List'!I55="", VLOOKUP('Master List'!H55, 'CWM &amp; Location'!B:D, 2, FALSE), CONCATENATE(VLOOKUP('Master List'!H55, 'CWM &amp; Location'!B:D, 2, FALSE), " / ", VLOOKUP('Master List'!I55, 'CWM &amp; Location'!B:D, 2, FALSE)))</f>
        <v>Wroleg</v>
      </c>
      <c r="K55" s="47" t="str">
        <f>IF('Programmes (ENG)'!K55="Supervisor to be confirmed", "Goruchwyliwr I'w Gadarnhau", 'Programmes (ENG)'!K55)</f>
        <v>Mr Shibendra Datta</v>
      </c>
      <c r="L55" s="47" t="str">
        <f>VLOOKUP('Programmes (ENG)'!L55, 'CWM &amp; Location'!B:D, 2, FALSE)</f>
        <v>Ysbyty Athrofaol Cymru</v>
      </c>
      <c r="M55" s="47" t="str">
        <f>VLOOKUP('Programmes (ENG)'!M55, 'CWM &amp; Location'!B:D, 2, FALSE)</f>
        <v>Caerdydd</v>
      </c>
      <c r="N55" s="47" t="str">
        <f>IF('Master List'!O55="", VLOOKUP('Master List'!N55, 'CWM &amp; Location'!B:D, 2, FALSE), CONCATENATE(VLOOKUP('Master List'!N55, 'CWM &amp; Location'!B:D, 2, FALSE), " / ", VLOOKUP('Master List'!O55, 'CWM &amp; Location'!B:D, 2, FALSE)))</f>
        <v>Meddygaeth Fewnol Acíwt</v>
      </c>
      <c r="O55" s="47" t="str">
        <f>IF('Programmes (ENG)'!O55="Supervisor to be confirmed", "Goruchwyliwr I'w Gadarnhau", 'Programmes (ENG)'!O55)</f>
        <v>Dr Anna de Lloyd</v>
      </c>
      <c r="P55" s="47" t="str">
        <f>VLOOKUP('Programmes (ENG)'!P55, 'CWM &amp; Location'!B:D, 2, FALSE)</f>
        <v>Ysbyty Athrofaol Llandochau</v>
      </c>
      <c r="Q55" s="47" t="str">
        <f>VLOOKUP('Programmes (ENG)'!Q55, 'CWM &amp; Location'!B:D, 2, FALSE)</f>
        <v>Penarth</v>
      </c>
      <c r="R55" s="47" t="str">
        <f>IF('Master List'!U55="", VLOOKUP('Master List'!T55, 'CWM &amp; Location'!B:D, 2, FALSE), CONCATENATE(VLOOKUP('Master List'!T55, 'CWM &amp; Location'!B:D, 2, FALSE), " / ", VLOOKUP('Master List'!U55, 'CWM &amp; Location'!B:D, 2, FALSE)))</f>
        <v>Llawdriniaeth Gyffredinol / Llawdriniaeth Fasgwlaidd</v>
      </c>
      <c r="S55" s="47" t="str">
        <f>IF('Programmes (ENG)'!S55="Supervisor to be confirmed", "Goruchwyliwr I'w Gadarnhau", 'Programmes (ENG)'!S55)</f>
        <v>Mr Huw Davies</v>
      </c>
      <c r="T55" s="49" t="str">
        <f>IF('Master List'!Y55="", "", VLOOKUP('Programmes (ENG)'!T55, 'CWM &amp; Location'!B:D, 2, FALSE))</f>
        <v/>
      </c>
      <c r="U55" s="49" t="str">
        <f>IF(T55="", "", VLOOKUP('Programmes (ENG)'!U55, 'CWM &amp; Location'!B:D, 2, FALSE))</f>
        <v/>
      </c>
      <c r="V55" s="49" t="str">
        <f>IF('Programmes (ENG)'!V55="", "", VLOOKUP('Programmes (ENG)'!V55, 'CWM &amp; Location'!B:D, 2, FALSE))</f>
        <v/>
      </c>
      <c r="W55" s="49" t="str">
        <f>IF('Programmes (ENG)'!W55="", "", IF('Programmes (ENG)'!W55="Supervisor to be confirmed", 'CWM &amp; Location'!$C$207, 'Programmes (ENG)'!W55))</f>
        <v/>
      </c>
    </row>
    <row r="56" spans="1:23" ht="33.75" customHeight="1" x14ac:dyDescent="0.25">
      <c r="A56" s="47" t="str">
        <f>'Master List'!A56</f>
        <v>FP</v>
      </c>
      <c r="B56" s="47" t="str">
        <f>'Master List'!B56</f>
        <v>F2/7A4/019a</v>
      </c>
      <c r="C56" s="47" t="str">
        <f>'Master List'!C56</f>
        <v>WAL/F2/019a</v>
      </c>
      <c r="D56" s="48">
        <f>'Programmes (ENG)'!D56</f>
        <v>1</v>
      </c>
      <c r="E56" s="54" t="str">
        <f t="shared" si="0"/>
        <v>Trawma Llawdriniaeth Orthopedig, Meddygaeth Arennol, Llawdriniaeth Gyffredinol / Llawdriniaeth y Colon a'r Rhefr</v>
      </c>
      <c r="F56" s="49" t="str">
        <f>VLOOKUP('Programmes (ENG)'!F56, 'CWM &amp; Location'!B:D, 2, FALSE)</f>
        <v>Bwrdd Iechyd Prifysgol Caerdydd a'r Fro</v>
      </c>
      <c r="G56" s="49" t="str">
        <f>IF('Programmes (ENG)'!G56="Supervisor to be confirmed", "Goruchwyliwr I'w Gadarnhau", 'Programmes (ENG)'!G56)</f>
        <v>Miss Tamsin Wilkinson</v>
      </c>
      <c r="H56" s="47" t="str">
        <f>VLOOKUP('Programmes (ENG)'!H56, 'CWM &amp; Location'!B:D, 2, FALSE)</f>
        <v>Ysbyty Athrofaol Llandochau</v>
      </c>
      <c r="I56" s="47" t="str">
        <f>VLOOKUP('Programmes (ENG)'!I56, 'CWM &amp; Location'!B:D, 2, FALSE)</f>
        <v>Penarth</v>
      </c>
      <c r="J56" s="47" t="str">
        <f>IF('Master List'!I56="", VLOOKUP('Master List'!H56, 'CWM &amp; Location'!B:D, 2, FALSE), CONCATENATE(VLOOKUP('Master List'!H56, 'CWM &amp; Location'!B:D, 2, FALSE), " / ", VLOOKUP('Master List'!I56, 'CWM &amp; Location'!B:D, 2, FALSE)))</f>
        <v>Trawma Llawdriniaeth Orthopedig</v>
      </c>
      <c r="K56" s="47" t="str">
        <f>IF('Programmes (ENG)'!K56="Supervisor to be confirmed", "Goruchwyliwr I'w Gadarnhau", 'Programmes (ENG)'!K56)</f>
        <v>Miss Tamsin Wilkinson</v>
      </c>
      <c r="L56" s="47" t="str">
        <f>VLOOKUP('Programmes (ENG)'!L56, 'CWM &amp; Location'!B:D, 2, FALSE)</f>
        <v>Ysbyty Athrofaol Cymru</v>
      </c>
      <c r="M56" s="47" t="str">
        <f>VLOOKUP('Programmes (ENG)'!M56, 'CWM &amp; Location'!B:D, 2, FALSE)</f>
        <v>Caerdydd</v>
      </c>
      <c r="N56" s="47" t="str">
        <f>IF('Master List'!O56="", VLOOKUP('Master List'!N56, 'CWM &amp; Location'!B:D, 2, FALSE), CONCATENATE(VLOOKUP('Master List'!N56, 'CWM &amp; Location'!B:D, 2, FALSE), " / ", VLOOKUP('Master List'!O56, 'CWM &amp; Location'!B:D, 2, FALSE)))</f>
        <v>Meddygaeth Arennol</v>
      </c>
      <c r="O56" s="47" t="str">
        <f>IF('Programmes (ENG)'!O56="Supervisor to be confirmed", "Goruchwyliwr I'w Gadarnhau", 'Programmes (ENG)'!O56)</f>
        <v>Dr Mat Davies</v>
      </c>
      <c r="P56" s="47" t="str">
        <f>VLOOKUP('Programmes (ENG)'!P56, 'CWM &amp; Location'!B:D, 2, FALSE)</f>
        <v>Ysbyty Athrofaol Cymru</v>
      </c>
      <c r="Q56" s="47" t="str">
        <f>VLOOKUP('Programmes (ENG)'!Q56, 'CWM &amp; Location'!B:D, 2, FALSE)</f>
        <v>Caerdydd</v>
      </c>
      <c r="R56" s="47" t="str">
        <f>IF('Master List'!U56="", VLOOKUP('Master List'!T56, 'CWM &amp; Location'!B:D, 2, FALSE), CONCATENATE(VLOOKUP('Master List'!T56, 'CWM &amp; Location'!B:D, 2, FALSE), " / ", VLOOKUP('Master List'!U56, 'CWM &amp; Location'!B:D, 2, FALSE)))</f>
        <v>Llawdriniaeth Gyffredinol / Llawdriniaeth y Colon a'r Rhefr</v>
      </c>
      <c r="S56" s="47" t="str">
        <f>IF('Programmes (ENG)'!S56="Supervisor to be confirmed", "Goruchwyliwr I'w Gadarnhau", 'Programmes (ENG)'!S56)</f>
        <v>Mr Michael Davies</v>
      </c>
      <c r="T56" s="49" t="str">
        <f>IF('Master List'!Y56="", "", VLOOKUP('Programmes (ENG)'!T56, 'CWM &amp; Location'!B:D, 2, FALSE))</f>
        <v/>
      </c>
      <c r="U56" s="49" t="str">
        <f>IF(T56="", "", VLOOKUP('Programmes (ENG)'!U56, 'CWM &amp; Location'!B:D, 2, FALSE))</f>
        <v/>
      </c>
      <c r="V56" s="49" t="str">
        <f>IF('Programmes (ENG)'!V56="", "", VLOOKUP('Programmes (ENG)'!V56, 'CWM &amp; Location'!B:D, 2, FALSE))</f>
        <v/>
      </c>
      <c r="W56" s="49" t="str">
        <f>IF('Programmes (ENG)'!W56="", "", IF('Programmes (ENG)'!W56="Supervisor to be confirmed", 'CWM &amp; Location'!$C$207, 'Programmes (ENG)'!W56))</f>
        <v/>
      </c>
    </row>
    <row r="57" spans="1:23" ht="33.75" customHeight="1" x14ac:dyDescent="0.25">
      <c r="A57" s="47" t="str">
        <f>'Master List'!A57</f>
        <v>FP</v>
      </c>
      <c r="B57" s="47" t="str">
        <f>'Master List'!B57</f>
        <v>F2/7A4/019b</v>
      </c>
      <c r="C57" s="47" t="str">
        <f>'Master List'!C57</f>
        <v>WAL/F2/019b</v>
      </c>
      <c r="D57" s="48">
        <f>'Programmes (ENG)'!D57</f>
        <v>1</v>
      </c>
      <c r="E57" s="54" t="str">
        <f t="shared" si="0"/>
        <v>Llawdriniaeth Gyffredinol / Llawdriniaeth y Colon a'r Rhefr, Trawma Llawdriniaeth Orthopedig, Meddygaeth Arennol</v>
      </c>
      <c r="F57" s="49" t="str">
        <f>VLOOKUP('Programmes (ENG)'!F57, 'CWM &amp; Location'!B:D, 2, FALSE)</f>
        <v>Bwrdd Iechyd Prifysgol Caerdydd a'r Fro</v>
      </c>
      <c r="G57" s="49" t="str">
        <f>IF('Programmes (ENG)'!G57="Supervisor to be confirmed", "Goruchwyliwr I'w Gadarnhau", 'Programmes (ENG)'!G57)</f>
        <v>Mr Michael Davies</v>
      </c>
      <c r="H57" s="47" t="str">
        <f>VLOOKUP('Programmes (ENG)'!H57, 'CWM &amp; Location'!B:D, 2, FALSE)</f>
        <v>Ysbyty Athrofaol Cymru</v>
      </c>
      <c r="I57" s="47" t="str">
        <f>VLOOKUP('Programmes (ENG)'!I57, 'CWM &amp; Location'!B:D, 2, FALSE)</f>
        <v>Caerdydd</v>
      </c>
      <c r="J57" s="47" t="str">
        <f>IF('Master List'!I57="", VLOOKUP('Master List'!H57, 'CWM &amp; Location'!B:D, 2, FALSE), CONCATENATE(VLOOKUP('Master List'!H57, 'CWM &amp; Location'!B:D, 2, FALSE), " / ", VLOOKUP('Master List'!I57, 'CWM &amp; Location'!B:D, 2, FALSE)))</f>
        <v>Llawdriniaeth Gyffredinol / Llawdriniaeth y Colon a'r Rhefr</v>
      </c>
      <c r="K57" s="47" t="str">
        <f>IF('Programmes (ENG)'!K57="Supervisor to be confirmed", "Goruchwyliwr I'w Gadarnhau", 'Programmes (ENG)'!K57)</f>
        <v>Mr Michael Davies</v>
      </c>
      <c r="L57" s="47" t="str">
        <f>VLOOKUP('Programmes (ENG)'!L57, 'CWM &amp; Location'!B:D, 2, FALSE)</f>
        <v>Ysbyty Athrofaol Llandochau</v>
      </c>
      <c r="M57" s="47" t="str">
        <f>VLOOKUP('Programmes (ENG)'!M57, 'CWM &amp; Location'!B:D, 2, FALSE)</f>
        <v>Penarth</v>
      </c>
      <c r="N57" s="47" t="str">
        <f>IF('Master List'!O57="", VLOOKUP('Master List'!N57, 'CWM &amp; Location'!B:D, 2, FALSE), CONCATENATE(VLOOKUP('Master List'!N57, 'CWM &amp; Location'!B:D, 2, FALSE), " / ", VLOOKUP('Master List'!O57, 'CWM &amp; Location'!B:D, 2, FALSE)))</f>
        <v>Trawma Llawdriniaeth Orthopedig</v>
      </c>
      <c r="O57" s="47" t="str">
        <f>IF('Programmes (ENG)'!O57="Supervisor to be confirmed", "Goruchwyliwr I'w Gadarnhau", 'Programmes (ENG)'!O57)</f>
        <v>Miss Tamsin Wilkinson</v>
      </c>
      <c r="P57" s="47" t="str">
        <f>VLOOKUP('Programmes (ENG)'!P57, 'CWM &amp; Location'!B:D, 2, FALSE)</f>
        <v>Ysbyty Athrofaol Cymru</v>
      </c>
      <c r="Q57" s="47" t="str">
        <f>VLOOKUP('Programmes (ENG)'!Q57, 'CWM &amp; Location'!B:D, 2, FALSE)</f>
        <v>Caerdydd</v>
      </c>
      <c r="R57" s="47" t="str">
        <f>IF('Master List'!U57="", VLOOKUP('Master List'!T57, 'CWM &amp; Location'!B:D, 2, FALSE), CONCATENATE(VLOOKUP('Master List'!T57, 'CWM &amp; Location'!B:D, 2, FALSE), " / ", VLOOKUP('Master List'!U57, 'CWM &amp; Location'!B:D, 2, FALSE)))</f>
        <v>Meddygaeth Arennol</v>
      </c>
      <c r="S57" s="47" t="str">
        <f>IF('Programmes (ENG)'!S57="Supervisor to be confirmed", "Goruchwyliwr I'w Gadarnhau", 'Programmes (ENG)'!S57)</f>
        <v>Dr Mat Davies</v>
      </c>
      <c r="T57" s="49" t="str">
        <f>IF('Master List'!Y57="", "", VLOOKUP('Programmes (ENG)'!T57, 'CWM &amp; Location'!B:D, 2, FALSE))</f>
        <v/>
      </c>
      <c r="U57" s="49" t="str">
        <f>IF(T57="", "", VLOOKUP('Programmes (ENG)'!U57, 'CWM &amp; Location'!B:D, 2, FALSE))</f>
        <v/>
      </c>
      <c r="V57" s="49" t="str">
        <f>IF('Programmes (ENG)'!V57="", "", VLOOKUP('Programmes (ENG)'!V57, 'CWM &amp; Location'!B:D, 2, FALSE))</f>
        <v/>
      </c>
      <c r="W57" s="49" t="str">
        <f>IF('Programmes (ENG)'!W57="", "", IF('Programmes (ENG)'!W57="Supervisor to be confirmed", 'CWM &amp; Location'!$C$207, 'Programmes (ENG)'!W57))</f>
        <v/>
      </c>
    </row>
    <row r="58" spans="1:23" ht="33.75" customHeight="1" x14ac:dyDescent="0.25">
      <c r="A58" s="47" t="str">
        <f>'Master List'!A58</f>
        <v>FP</v>
      </c>
      <c r="B58" s="47" t="str">
        <f>'Master List'!B58</f>
        <v>F2/7A4/019c</v>
      </c>
      <c r="C58" s="47" t="str">
        <f>'Master List'!C58</f>
        <v>WAL/F2/019c</v>
      </c>
      <c r="D58" s="48">
        <f>'Programmes (ENG)'!D58</f>
        <v>1</v>
      </c>
      <c r="E58" s="54" t="str">
        <f t="shared" si="0"/>
        <v>Meddygaeth Arennol, Llawdriniaeth Gyffredinol / Llawdriniaeth y Colon a'r Rhefr, Trawma Llawdriniaeth Orthopedig</v>
      </c>
      <c r="F58" s="49" t="str">
        <f>VLOOKUP('Programmes (ENG)'!F58, 'CWM &amp; Location'!B:D, 2, FALSE)</f>
        <v>Bwrdd Iechyd Prifysgol Caerdydd a'r Fro</v>
      </c>
      <c r="G58" s="49" t="str">
        <f>IF('Programmes (ENG)'!G58="Supervisor to be confirmed", "Goruchwyliwr I'w Gadarnhau", 'Programmes (ENG)'!G58)</f>
        <v>Dr Mat Davies</v>
      </c>
      <c r="H58" s="47" t="str">
        <f>VLOOKUP('Programmes (ENG)'!H58, 'CWM &amp; Location'!B:D, 2, FALSE)</f>
        <v>Ysbyty Athrofaol Cymru</v>
      </c>
      <c r="I58" s="47" t="str">
        <f>VLOOKUP('Programmes (ENG)'!I58, 'CWM &amp; Location'!B:D, 2, FALSE)</f>
        <v>Caerdydd</v>
      </c>
      <c r="J58" s="47" t="str">
        <f>IF('Master List'!I58="", VLOOKUP('Master List'!H58, 'CWM &amp; Location'!B:D, 2, FALSE), CONCATENATE(VLOOKUP('Master List'!H58, 'CWM &amp; Location'!B:D, 2, FALSE), " / ", VLOOKUP('Master List'!I58, 'CWM &amp; Location'!B:D, 2, FALSE)))</f>
        <v>Meddygaeth Arennol</v>
      </c>
      <c r="K58" s="47" t="str">
        <f>IF('Programmes (ENG)'!K58="Supervisor to be confirmed", "Goruchwyliwr I'w Gadarnhau", 'Programmes (ENG)'!K58)</f>
        <v>Dr Mat Davies</v>
      </c>
      <c r="L58" s="47" t="str">
        <f>VLOOKUP('Programmes (ENG)'!L58, 'CWM &amp; Location'!B:D, 2, FALSE)</f>
        <v>Ysbyty Athrofaol Cymru</v>
      </c>
      <c r="M58" s="47" t="str">
        <f>VLOOKUP('Programmes (ENG)'!M58, 'CWM &amp; Location'!B:D, 2, FALSE)</f>
        <v>Caerdydd</v>
      </c>
      <c r="N58" s="47" t="str">
        <f>IF('Master List'!O58="", VLOOKUP('Master List'!N58, 'CWM &amp; Location'!B:D, 2, FALSE), CONCATENATE(VLOOKUP('Master List'!N58, 'CWM &amp; Location'!B:D, 2, FALSE), " / ", VLOOKUP('Master List'!O58, 'CWM &amp; Location'!B:D, 2, FALSE)))</f>
        <v>Llawdriniaeth Gyffredinol / Llawdriniaeth y Colon a'r Rhefr</v>
      </c>
      <c r="O58" s="47" t="str">
        <f>IF('Programmes (ENG)'!O58="Supervisor to be confirmed", "Goruchwyliwr I'w Gadarnhau", 'Programmes (ENG)'!O58)</f>
        <v>Mr Michael Davies</v>
      </c>
      <c r="P58" s="47" t="str">
        <f>VLOOKUP('Programmes (ENG)'!P58, 'CWM &amp; Location'!B:D, 2, FALSE)</f>
        <v>Ysbyty Athrofaol Llandochau</v>
      </c>
      <c r="Q58" s="47" t="str">
        <f>VLOOKUP('Programmes (ENG)'!Q58, 'CWM &amp; Location'!B:D, 2, FALSE)</f>
        <v>Penarth</v>
      </c>
      <c r="R58" s="47" t="str">
        <f>IF('Master List'!U58="", VLOOKUP('Master List'!T58, 'CWM &amp; Location'!B:D, 2, FALSE), CONCATENATE(VLOOKUP('Master List'!T58, 'CWM &amp; Location'!B:D, 2, FALSE), " / ", VLOOKUP('Master List'!U58, 'CWM &amp; Location'!B:D, 2, FALSE)))</f>
        <v>Trawma Llawdriniaeth Orthopedig</v>
      </c>
      <c r="S58" s="47" t="str">
        <f>IF('Programmes (ENG)'!S58="Supervisor to be confirmed", "Goruchwyliwr I'w Gadarnhau", 'Programmes (ENG)'!S58)</f>
        <v>Miss Tamsin Wilkinson</v>
      </c>
      <c r="T58" s="49" t="str">
        <f>IF('Master List'!Y58="", "", VLOOKUP('Programmes (ENG)'!T58, 'CWM &amp; Location'!B:D, 2, FALSE))</f>
        <v/>
      </c>
      <c r="U58" s="49" t="str">
        <f>IF(T58="", "", VLOOKUP('Programmes (ENG)'!U58, 'CWM &amp; Location'!B:D, 2, FALSE))</f>
        <v/>
      </c>
      <c r="V58" s="49" t="str">
        <f>IF('Programmes (ENG)'!V58="", "", VLOOKUP('Programmes (ENG)'!V58, 'CWM &amp; Location'!B:D, 2, FALSE))</f>
        <v/>
      </c>
      <c r="W58" s="49" t="str">
        <f>IF('Programmes (ENG)'!W58="", "", IF('Programmes (ENG)'!W58="Supervisor to be confirmed", 'CWM &amp; Location'!$C$207, 'Programmes (ENG)'!W58))</f>
        <v/>
      </c>
    </row>
    <row r="59" spans="1:23" ht="33.75" customHeight="1" x14ac:dyDescent="0.25">
      <c r="A59" s="47" t="str">
        <f>'Master List'!A59</f>
        <v>FP</v>
      </c>
      <c r="B59" s="47" t="str">
        <f>'Master List'!B59</f>
        <v>F2/7A4/020a</v>
      </c>
      <c r="C59" s="47" t="str">
        <f>'Master List'!C59</f>
        <v>WAL/F2/020a</v>
      </c>
      <c r="D59" s="48">
        <f>'Programmes (ENG)'!D59</f>
        <v>1</v>
      </c>
      <c r="E59" s="54" t="str">
        <f t="shared" si="0"/>
        <v>Trawma Llawdriniaeth Orthopedig, Pediatreg, Llawdriniaeth Gyffredinol / Llawdriniaeth ar y Fron</v>
      </c>
      <c r="F59" s="49" t="str">
        <f>VLOOKUP('Programmes (ENG)'!F59, 'CWM &amp; Location'!B:D, 2, FALSE)</f>
        <v>Bwrdd Iechyd Prifysgol Caerdydd a'r Fro</v>
      </c>
      <c r="G59" s="49" t="str">
        <f>IF('Programmes (ENG)'!G59="Supervisor to be confirmed", "Goruchwyliwr I'w Gadarnhau", 'Programmes (ENG)'!G59)</f>
        <v>Mr Timothy Matthews</v>
      </c>
      <c r="H59" s="47" t="str">
        <f>VLOOKUP('Programmes (ENG)'!H59, 'CWM &amp; Location'!B:D, 2, FALSE)</f>
        <v>Ysbyty Athrofaol Llandochau</v>
      </c>
      <c r="I59" s="47" t="str">
        <f>VLOOKUP('Programmes (ENG)'!I59, 'CWM &amp; Location'!B:D, 2, FALSE)</f>
        <v>Penarth</v>
      </c>
      <c r="J59" s="47" t="str">
        <f>IF('Master List'!I59="", VLOOKUP('Master List'!H59, 'CWM &amp; Location'!B:D, 2, FALSE), CONCATENATE(VLOOKUP('Master List'!H59, 'CWM &amp; Location'!B:D, 2, FALSE), " / ", VLOOKUP('Master List'!I59, 'CWM &amp; Location'!B:D, 2, FALSE)))</f>
        <v>Trawma Llawdriniaeth Orthopedig</v>
      </c>
      <c r="K59" s="47" t="str">
        <f>IF('Programmes (ENG)'!K59="Supervisor to be confirmed", "Goruchwyliwr I'w Gadarnhau", 'Programmes (ENG)'!K59)</f>
        <v>Mr Timothy Matthews</v>
      </c>
      <c r="L59" s="47" t="str">
        <f>VLOOKUP('Programmes (ENG)'!L59, 'CWM &amp; Location'!B:D, 2, FALSE)</f>
        <v>Ysbyty Athrofaol Cymru</v>
      </c>
      <c r="M59" s="47" t="str">
        <f>VLOOKUP('Programmes (ENG)'!M59, 'CWM &amp; Location'!B:D, 2, FALSE)</f>
        <v>Caerdydd</v>
      </c>
      <c r="N59" s="47" t="str">
        <f>IF('Master List'!O59="", VLOOKUP('Master List'!N59, 'CWM &amp; Location'!B:D, 2, FALSE), CONCATENATE(VLOOKUP('Master List'!N59, 'CWM &amp; Location'!B:D, 2, FALSE), " / ", VLOOKUP('Master List'!O59, 'CWM &amp; Location'!B:D, 2, FALSE)))</f>
        <v>Pediatreg</v>
      </c>
      <c r="O59" s="47" t="str">
        <f>IF('Programmes (ENG)'!O59="Supervisor to be confirmed", "Goruchwyliwr I'w Gadarnhau", 'Programmes (ENG)'!O59)</f>
        <v>Dr Martin Edwards</v>
      </c>
      <c r="P59" s="47" t="str">
        <f>VLOOKUP('Programmes (ENG)'!P59, 'CWM &amp; Location'!B:D, 2, FALSE)</f>
        <v>Ysbyty Athrofaol Llandochau</v>
      </c>
      <c r="Q59" s="47" t="str">
        <f>VLOOKUP('Programmes (ENG)'!Q59, 'CWM &amp; Location'!B:D, 2, FALSE)</f>
        <v>Penarth</v>
      </c>
      <c r="R59" s="47" t="str">
        <f>IF('Master List'!U59="", VLOOKUP('Master List'!T59, 'CWM &amp; Location'!B:D, 2, FALSE), CONCATENATE(VLOOKUP('Master List'!T59, 'CWM &amp; Location'!B:D, 2, FALSE), " / ", VLOOKUP('Master List'!U59, 'CWM &amp; Location'!B:D, 2, FALSE)))</f>
        <v>Llawdriniaeth Gyffredinol / Llawdriniaeth ar y Fron</v>
      </c>
      <c r="S59" s="47" t="str">
        <f>IF('Programmes (ENG)'!S59="Supervisor to be confirmed", "Goruchwyliwr I'w Gadarnhau", 'Programmes (ENG)'!S59)</f>
        <v>Miss Eleri Davies</v>
      </c>
      <c r="T59" s="49" t="str">
        <f>IF('Master List'!Y59="", "", VLOOKUP('Programmes (ENG)'!T59, 'CWM &amp; Location'!B:D, 2, FALSE))</f>
        <v/>
      </c>
      <c r="U59" s="49" t="str">
        <f>IF(T59="", "", VLOOKUP('Programmes (ENG)'!U59, 'CWM &amp; Location'!B:D, 2, FALSE))</f>
        <v/>
      </c>
      <c r="V59" s="49" t="str">
        <f>IF('Programmes (ENG)'!V59="", "", VLOOKUP('Programmes (ENG)'!V59, 'CWM &amp; Location'!B:D, 2, FALSE))</f>
        <v/>
      </c>
      <c r="W59" s="49" t="str">
        <f>IF('Programmes (ENG)'!W59="", "", IF('Programmes (ENG)'!W59="Supervisor to be confirmed", 'CWM &amp; Location'!$C$207, 'Programmes (ENG)'!W59))</f>
        <v/>
      </c>
    </row>
    <row r="60" spans="1:23" ht="33.75" customHeight="1" x14ac:dyDescent="0.25">
      <c r="A60" s="47" t="str">
        <f>'Master List'!A60</f>
        <v>FP</v>
      </c>
      <c r="B60" s="47" t="str">
        <f>'Master List'!B60</f>
        <v>F2/7A4/020b</v>
      </c>
      <c r="C60" s="47" t="str">
        <f>'Master List'!C60</f>
        <v>WAL/F2/020b</v>
      </c>
      <c r="D60" s="48">
        <f>'Programmes (ENG)'!D60</f>
        <v>1</v>
      </c>
      <c r="E60" s="54" t="str">
        <f t="shared" si="0"/>
        <v>Llawdriniaeth Gyffredinol / Llawdriniaeth ar y Fron, Trawma Llawdriniaeth Orthopedig, Pediatreg</v>
      </c>
      <c r="F60" s="49" t="str">
        <f>VLOOKUP('Programmes (ENG)'!F60, 'CWM &amp; Location'!B:D, 2, FALSE)</f>
        <v>Bwrdd Iechyd Prifysgol Caerdydd a'r Fro</v>
      </c>
      <c r="G60" s="49" t="str">
        <f>IF('Programmes (ENG)'!G60="Supervisor to be confirmed", "Goruchwyliwr I'w Gadarnhau", 'Programmes (ENG)'!G60)</f>
        <v>Miss Eleri Davies</v>
      </c>
      <c r="H60" s="47" t="str">
        <f>VLOOKUP('Programmes (ENG)'!H60, 'CWM &amp; Location'!B:D, 2, FALSE)</f>
        <v>Ysbyty Athrofaol Llandochau</v>
      </c>
      <c r="I60" s="47" t="str">
        <f>VLOOKUP('Programmes (ENG)'!I60, 'CWM &amp; Location'!B:D, 2, FALSE)</f>
        <v>Penarth</v>
      </c>
      <c r="J60" s="47" t="str">
        <f>IF('Master List'!I60="", VLOOKUP('Master List'!H60, 'CWM &amp; Location'!B:D, 2, FALSE), CONCATENATE(VLOOKUP('Master List'!H60, 'CWM &amp; Location'!B:D, 2, FALSE), " / ", VLOOKUP('Master List'!I60, 'CWM &amp; Location'!B:D, 2, FALSE)))</f>
        <v>Llawdriniaeth Gyffredinol / Llawdriniaeth ar y Fron</v>
      </c>
      <c r="K60" s="47" t="str">
        <f>IF('Programmes (ENG)'!K60="Supervisor to be confirmed", "Goruchwyliwr I'w Gadarnhau", 'Programmes (ENG)'!K60)</f>
        <v>Miss Eleri Davies</v>
      </c>
      <c r="L60" s="47" t="str">
        <f>VLOOKUP('Programmes (ENG)'!L60, 'CWM &amp; Location'!B:D, 2, FALSE)</f>
        <v>Ysbyty Athrofaol Llandochau</v>
      </c>
      <c r="M60" s="47" t="str">
        <f>VLOOKUP('Programmes (ENG)'!M60, 'CWM &amp; Location'!B:D, 2, FALSE)</f>
        <v>Penarth</v>
      </c>
      <c r="N60" s="47" t="str">
        <f>IF('Master List'!O60="", VLOOKUP('Master List'!N60, 'CWM &amp; Location'!B:D, 2, FALSE), CONCATENATE(VLOOKUP('Master List'!N60, 'CWM &amp; Location'!B:D, 2, FALSE), " / ", VLOOKUP('Master List'!O60, 'CWM &amp; Location'!B:D, 2, FALSE)))</f>
        <v>Trawma Llawdriniaeth Orthopedig</v>
      </c>
      <c r="O60" s="47" t="str">
        <f>IF('Programmes (ENG)'!O60="Supervisor to be confirmed", "Goruchwyliwr I'w Gadarnhau", 'Programmes (ENG)'!O60)</f>
        <v>Mr Timothy Matthews</v>
      </c>
      <c r="P60" s="47" t="str">
        <f>VLOOKUP('Programmes (ENG)'!P60, 'CWM &amp; Location'!B:D, 2, FALSE)</f>
        <v>Ysbyty Athrofaol Cymru</v>
      </c>
      <c r="Q60" s="47" t="str">
        <f>VLOOKUP('Programmes (ENG)'!Q60, 'CWM &amp; Location'!B:D, 2, FALSE)</f>
        <v>Caerdydd</v>
      </c>
      <c r="R60" s="47" t="str">
        <f>IF('Master List'!U60="", VLOOKUP('Master List'!T60, 'CWM &amp; Location'!B:D, 2, FALSE), CONCATENATE(VLOOKUP('Master List'!T60, 'CWM &amp; Location'!B:D, 2, FALSE), " / ", VLOOKUP('Master List'!U60, 'CWM &amp; Location'!B:D, 2, FALSE)))</f>
        <v>Pediatreg</v>
      </c>
      <c r="S60" s="47" t="str">
        <f>IF('Programmes (ENG)'!S60="Supervisor to be confirmed", "Goruchwyliwr I'w Gadarnhau", 'Programmes (ENG)'!S60)</f>
        <v>Dr Martin Edwards</v>
      </c>
      <c r="T60" s="49" t="str">
        <f>IF('Master List'!Y60="", "", VLOOKUP('Programmes (ENG)'!T60, 'CWM &amp; Location'!B:D, 2, FALSE))</f>
        <v/>
      </c>
      <c r="U60" s="49" t="str">
        <f>IF(T60="", "", VLOOKUP('Programmes (ENG)'!U60, 'CWM &amp; Location'!B:D, 2, FALSE))</f>
        <v/>
      </c>
      <c r="V60" s="49" t="str">
        <f>IF('Programmes (ENG)'!V60="", "", VLOOKUP('Programmes (ENG)'!V60, 'CWM &amp; Location'!B:D, 2, FALSE))</f>
        <v/>
      </c>
      <c r="W60" s="49" t="str">
        <f>IF('Programmes (ENG)'!W60="", "", IF('Programmes (ENG)'!W60="Supervisor to be confirmed", 'CWM &amp; Location'!$C$207, 'Programmes (ENG)'!W60))</f>
        <v/>
      </c>
    </row>
    <row r="61" spans="1:23" ht="33.75" customHeight="1" x14ac:dyDescent="0.25">
      <c r="A61" s="47" t="str">
        <f>'Master List'!A61</f>
        <v>FP</v>
      </c>
      <c r="B61" s="47" t="str">
        <f>'Master List'!B61</f>
        <v>F2/7A4/020c</v>
      </c>
      <c r="C61" s="47" t="str">
        <f>'Master List'!C61</f>
        <v>WAL/F2/020c</v>
      </c>
      <c r="D61" s="48">
        <f>'Programmes (ENG)'!D61</f>
        <v>1</v>
      </c>
      <c r="E61" s="54" t="str">
        <f t="shared" si="0"/>
        <v>Pediatreg, Llawdriniaeth Gyffredinol / Llawdriniaeth ar y Fron, Trawma Llawdriniaeth Orthopedig</v>
      </c>
      <c r="F61" s="49" t="str">
        <f>VLOOKUP('Programmes (ENG)'!F61, 'CWM &amp; Location'!B:D, 2, FALSE)</f>
        <v>Bwrdd Iechyd Prifysgol Caerdydd a'r Fro</v>
      </c>
      <c r="G61" s="49" t="str">
        <f>IF('Programmes (ENG)'!G61="Supervisor to be confirmed", "Goruchwyliwr I'w Gadarnhau", 'Programmes (ENG)'!G61)</f>
        <v>Dr Martin Edwards</v>
      </c>
      <c r="H61" s="47" t="str">
        <f>VLOOKUP('Programmes (ENG)'!H61, 'CWM &amp; Location'!B:D, 2, FALSE)</f>
        <v>Ysbyty Athrofaol Cymru</v>
      </c>
      <c r="I61" s="47" t="str">
        <f>VLOOKUP('Programmes (ENG)'!I61, 'CWM &amp; Location'!B:D, 2, FALSE)</f>
        <v>Caerdydd</v>
      </c>
      <c r="J61" s="47" t="str">
        <f>IF('Master List'!I61="", VLOOKUP('Master List'!H61, 'CWM &amp; Location'!B:D, 2, FALSE), CONCATENATE(VLOOKUP('Master List'!H61, 'CWM &amp; Location'!B:D, 2, FALSE), " / ", VLOOKUP('Master List'!I61, 'CWM &amp; Location'!B:D, 2, FALSE)))</f>
        <v>Pediatreg</v>
      </c>
      <c r="K61" s="47" t="str">
        <f>IF('Programmes (ENG)'!K61="Supervisor to be confirmed", "Goruchwyliwr I'w Gadarnhau", 'Programmes (ENG)'!K61)</f>
        <v>Dr Martin Edwards</v>
      </c>
      <c r="L61" s="47" t="str">
        <f>VLOOKUP('Programmes (ENG)'!L61, 'CWM &amp; Location'!B:D, 2, FALSE)</f>
        <v>Ysbyty Athrofaol Llandochau</v>
      </c>
      <c r="M61" s="47" t="str">
        <f>VLOOKUP('Programmes (ENG)'!M61, 'CWM &amp; Location'!B:D, 2, FALSE)</f>
        <v>Penarth</v>
      </c>
      <c r="N61" s="47" t="str">
        <f>IF('Master List'!O61="", VLOOKUP('Master List'!N61, 'CWM &amp; Location'!B:D, 2, FALSE), CONCATENATE(VLOOKUP('Master List'!N61, 'CWM &amp; Location'!B:D, 2, FALSE), " / ", VLOOKUP('Master List'!O61, 'CWM &amp; Location'!B:D, 2, FALSE)))</f>
        <v>Llawdriniaeth Gyffredinol / Llawdriniaeth ar y Fron</v>
      </c>
      <c r="O61" s="47" t="str">
        <f>IF('Programmes (ENG)'!O61="Supervisor to be confirmed", "Goruchwyliwr I'w Gadarnhau", 'Programmes (ENG)'!O61)</f>
        <v>Miss Eleri Davies</v>
      </c>
      <c r="P61" s="47" t="str">
        <f>VLOOKUP('Programmes (ENG)'!P61, 'CWM &amp; Location'!B:D, 2, FALSE)</f>
        <v>Ysbyty Athrofaol Llandochau</v>
      </c>
      <c r="Q61" s="47" t="str">
        <f>VLOOKUP('Programmes (ENG)'!Q61, 'CWM &amp; Location'!B:D, 2, FALSE)</f>
        <v>Penarth</v>
      </c>
      <c r="R61" s="47" t="str">
        <f>IF('Master List'!U61="", VLOOKUP('Master List'!T61, 'CWM &amp; Location'!B:D, 2, FALSE), CONCATENATE(VLOOKUP('Master List'!T61, 'CWM &amp; Location'!B:D, 2, FALSE), " / ", VLOOKUP('Master List'!U61, 'CWM &amp; Location'!B:D, 2, FALSE)))</f>
        <v>Trawma Llawdriniaeth Orthopedig</v>
      </c>
      <c r="S61" s="47" t="str">
        <f>IF('Programmes (ENG)'!S61="Supervisor to be confirmed", "Goruchwyliwr I'w Gadarnhau", 'Programmes (ENG)'!S61)</f>
        <v>Mr Timothy Matthews</v>
      </c>
      <c r="T61" s="49" t="str">
        <f>IF('Master List'!Y61="", "", VLOOKUP('Programmes (ENG)'!T61, 'CWM &amp; Location'!B:D, 2, FALSE))</f>
        <v/>
      </c>
      <c r="U61" s="49" t="str">
        <f>IF(T61="", "", VLOOKUP('Programmes (ENG)'!U61, 'CWM &amp; Location'!B:D, 2, FALSE))</f>
        <v/>
      </c>
      <c r="V61" s="49" t="str">
        <f>IF('Programmes (ENG)'!V61="", "", VLOOKUP('Programmes (ENG)'!V61, 'CWM &amp; Location'!B:D, 2, FALSE))</f>
        <v/>
      </c>
      <c r="W61" s="49" t="str">
        <f>IF('Programmes (ENG)'!W61="", "", IF('Programmes (ENG)'!W61="Supervisor to be confirmed", 'CWM &amp; Location'!$C$207, 'Programmes (ENG)'!W61))</f>
        <v/>
      </c>
    </row>
    <row r="62" spans="1:23" ht="33.75" customHeight="1" x14ac:dyDescent="0.25">
      <c r="A62" s="47" t="str">
        <f>'Master List'!A62</f>
        <v>FP</v>
      </c>
      <c r="B62" s="47" t="str">
        <f>'Master List'!B62</f>
        <v>F2/7A4/021a</v>
      </c>
      <c r="C62" s="47" t="str">
        <f>'Master List'!C62</f>
        <v>WAL/F2/021a</v>
      </c>
      <c r="D62" s="48">
        <f>'Programmes (ENG)'!D62</f>
        <v>1</v>
      </c>
      <c r="E62" s="54" t="str">
        <f t="shared" si="0"/>
        <v>Obstetreg a Gynaecoleg, Meddygaeth Frys, Clust, Trwyn a Gwddf</v>
      </c>
      <c r="F62" s="49" t="str">
        <f>VLOOKUP('Programmes (ENG)'!F62, 'CWM &amp; Location'!B:D, 2, FALSE)</f>
        <v>Bwrdd Iechyd Prifysgol Caerdydd a'r Fro</v>
      </c>
      <c r="G62" s="49" t="str">
        <f>IF('Programmes (ENG)'!G62="Supervisor to be confirmed", "Goruchwyliwr I'w Gadarnhau", 'Programmes (ENG)'!G62)</f>
        <v>Ms Anna Denereaz</v>
      </c>
      <c r="H62" s="47" t="str">
        <f>VLOOKUP('Programmes (ENG)'!H62, 'CWM &amp; Location'!B:D, 2, FALSE)</f>
        <v>Ysbyty Athrofaol Cymru</v>
      </c>
      <c r="I62" s="47" t="str">
        <f>VLOOKUP('Programmes (ENG)'!I62, 'CWM &amp; Location'!B:D, 2, FALSE)</f>
        <v>Caerdydd</v>
      </c>
      <c r="J62" s="47" t="str">
        <f>IF('Master List'!I62="", VLOOKUP('Master List'!H62, 'CWM &amp; Location'!B:D, 2, FALSE), CONCATENATE(VLOOKUP('Master List'!H62, 'CWM &amp; Location'!B:D, 2, FALSE), " / ", VLOOKUP('Master List'!I62, 'CWM &amp; Location'!B:D, 2, FALSE)))</f>
        <v>Obstetreg a Gynaecoleg</v>
      </c>
      <c r="K62" s="47" t="str">
        <f>IF('Programmes (ENG)'!K62="Supervisor to be confirmed", "Goruchwyliwr I'w Gadarnhau", 'Programmes (ENG)'!K62)</f>
        <v>Ms Anna Denereaz</v>
      </c>
      <c r="L62" s="47" t="str">
        <f>VLOOKUP('Programmes (ENG)'!L62, 'CWM &amp; Location'!B:D, 2, FALSE)</f>
        <v>Ysbyty Athrofaol Cymru</v>
      </c>
      <c r="M62" s="47" t="str">
        <f>VLOOKUP('Programmes (ENG)'!M62, 'CWM &amp; Location'!B:D, 2, FALSE)</f>
        <v>Caerdydd</v>
      </c>
      <c r="N62" s="47" t="str">
        <f>IF('Master List'!O62="", VLOOKUP('Master List'!N62, 'CWM &amp; Location'!B:D, 2, FALSE), CONCATENATE(VLOOKUP('Master List'!N62, 'CWM &amp; Location'!B:D, 2, FALSE), " / ", VLOOKUP('Master List'!O62, 'CWM &amp; Location'!B:D, 2, FALSE)))</f>
        <v>Meddygaeth Frys</v>
      </c>
      <c r="O62" s="47" t="str">
        <f>IF('Programmes (ENG)'!O62="Supervisor to be confirmed", "Goruchwyliwr I'w Gadarnhau", 'Programmes (ENG)'!O62)</f>
        <v>Dr Krishna Murthy Nakirikanti</v>
      </c>
      <c r="P62" s="47" t="str">
        <f>VLOOKUP('Programmes (ENG)'!P62, 'CWM &amp; Location'!B:D, 2, FALSE)</f>
        <v>Ysbyty Athrofaol Cymru</v>
      </c>
      <c r="Q62" s="47" t="str">
        <f>VLOOKUP('Programmes (ENG)'!Q62, 'CWM &amp; Location'!B:D, 2, FALSE)</f>
        <v>Caerdydd</v>
      </c>
      <c r="R62" s="47" t="str">
        <f>IF('Master List'!U62="", VLOOKUP('Master List'!T62, 'CWM &amp; Location'!B:D, 2, FALSE), CONCATENATE(VLOOKUP('Master List'!T62, 'CWM &amp; Location'!B:D, 2, FALSE), " / ", VLOOKUP('Master List'!U62, 'CWM &amp; Location'!B:D, 2, FALSE)))</f>
        <v>Clust, Trwyn a Gwddf</v>
      </c>
      <c r="S62" s="47" t="str">
        <f>IF('Programmes (ENG)'!S62="Supervisor to be confirmed", "Goruchwyliwr I'w Gadarnhau", 'Programmes (ENG)'!S62)</f>
        <v>Mr Benjamin Stew</v>
      </c>
      <c r="T62" s="49" t="str">
        <f>IF('Master List'!Y62="", "", VLOOKUP('Programmes (ENG)'!T62, 'CWM &amp; Location'!B:D, 2, FALSE))</f>
        <v/>
      </c>
      <c r="U62" s="49" t="str">
        <f>IF(T62="", "", VLOOKUP('Programmes (ENG)'!U62, 'CWM &amp; Location'!B:D, 2, FALSE))</f>
        <v/>
      </c>
      <c r="V62" s="49" t="str">
        <f>IF('Programmes (ENG)'!V62="", "", VLOOKUP('Programmes (ENG)'!V62, 'CWM &amp; Location'!B:D, 2, FALSE))</f>
        <v/>
      </c>
      <c r="W62" s="49" t="str">
        <f>IF('Programmes (ENG)'!W62="", "", IF('Programmes (ENG)'!W62="Supervisor to be confirmed", 'CWM &amp; Location'!$C$207, 'Programmes (ENG)'!W62))</f>
        <v/>
      </c>
    </row>
    <row r="63" spans="1:23" ht="33.75" customHeight="1" x14ac:dyDescent="0.25">
      <c r="A63" s="47" t="str">
        <f>'Master List'!A63</f>
        <v>FP</v>
      </c>
      <c r="B63" s="47" t="str">
        <f>'Master List'!B63</f>
        <v>F2/7A4/021b</v>
      </c>
      <c r="C63" s="47" t="str">
        <f>'Master List'!C63</f>
        <v>WAL/F2/021b</v>
      </c>
      <c r="D63" s="48">
        <f>'Programmes (ENG)'!D63</f>
        <v>1</v>
      </c>
      <c r="E63" s="54" t="str">
        <f t="shared" si="0"/>
        <v>Clust, Trwyn a Gwddf, Obstetreg a Gynaecoleg, Meddygaeth Frys</v>
      </c>
      <c r="F63" s="49" t="str">
        <f>VLOOKUP('Programmes (ENG)'!F63, 'CWM &amp; Location'!B:D, 2, FALSE)</f>
        <v>Bwrdd Iechyd Prifysgol Caerdydd a'r Fro</v>
      </c>
      <c r="G63" s="49" t="str">
        <f>IF('Programmes (ENG)'!G63="Supervisor to be confirmed", "Goruchwyliwr I'w Gadarnhau", 'Programmes (ENG)'!G63)</f>
        <v>Mr Benjamin Stew</v>
      </c>
      <c r="H63" s="47" t="str">
        <f>VLOOKUP('Programmes (ENG)'!H63, 'CWM &amp; Location'!B:D, 2, FALSE)</f>
        <v>Ysbyty Athrofaol Cymru</v>
      </c>
      <c r="I63" s="47" t="str">
        <f>VLOOKUP('Programmes (ENG)'!I63, 'CWM &amp; Location'!B:D, 2, FALSE)</f>
        <v>Caerdydd</v>
      </c>
      <c r="J63" s="47" t="str">
        <f>IF('Master List'!I63="", VLOOKUP('Master List'!H63, 'CWM &amp; Location'!B:D, 2, FALSE), CONCATENATE(VLOOKUP('Master List'!H63, 'CWM &amp; Location'!B:D, 2, FALSE), " / ", VLOOKUP('Master List'!I63, 'CWM &amp; Location'!B:D, 2, FALSE)))</f>
        <v>Clust, Trwyn a Gwddf</v>
      </c>
      <c r="K63" s="47" t="str">
        <f>IF('Programmes (ENG)'!K63="Supervisor to be confirmed", "Goruchwyliwr I'w Gadarnhau", 'Programmes (ENG)'!K63)</f>
        <v>Mr Benjamin Stew</v>
      </c>
      <c r="L63" s="47" t="str">
        <f>VLOOKUP('Programmes (ENG)'!L63, 'CWM &amp; Location'!B:D, 2, FALSE)</f>
        <v>Ysbyty Athrofaol Cymru</v>
      </c>
      <c r="M63" s="47" t="str">
        <f>VLOOKUP('Programmes (ENG)'!M63, 'CWM &amp; Location'!B:D, 2, FALSE)</f>
        <v>Caerdydd</v>
      </c>
      <c r="N63" s="47" t="str">
        <f>IF('Master List'!O63="", VLOOKUP('Master List'!N63, 'CWM &amp; Location'!B:D, 2, FALSE), CONCATENATE(VLOOKUP('Master List'!N63, 'CWM &amp; Location'!B:D, 2, FALSE), " / ", VLOOKUP('Master List'!O63, 'CWM &amp; Location'!B:D, 2, FALSE)))</f>
        <v>Obstetreg a Gynaecoleg</v>
      </c>
      <c r="O63" s="47" t="str">
        <f>IF('Programmes (ENG)'!O63="Supervisor to be confirmed", "Goruchwyliwr I'w Gadarnhau", 'Programmes (ENG)'!O63)</f>
        <v>Ms Anna Denereaz</v>
      </c>
      <c r="P63" s="47" t="str">
        <f>VLOOKUP('Programmes (ENG)'!P63, 'CWM &amp; Location'!B:D, 2, FALSE)</f>
        <v>Ysbyty Athrofaol Cymru</v>
      </c>
      <c r="Q63" s="47" t="str">
        <f>VLOOKUP('Programmes (ENG)'!Q63, 'CWM &amp; Location'!B:D, 2, FALSE)</f>
        <v>Caerdydd</v>
      </c>
      <c r="R63" s="47" t="str">
        <f>IF('Master List'!U63="", VLOOKUP('Master List'!T63, 'CWM &amp; Location'!B:D, 2, FALSE), CONCATENATE(VLOOKUP('Master List'!T63, 'CWM &amp; Location'!B:D, 2, FALSE), " / ", VLOOKUP('Master List'!U63, 'CWM &amp; Location'!B:D, 2, FALSE)))</f>
        <v>Meddygaeth Frys</v>
      </c>
      <c r="S63" s="47" t="str">
        <f>IF('Programmes (ENG)'!S63="Supervisor to be confirmed", "Goruchwyliwr I'w Gadarnhau", 'Programmes (ENG)'!S63)</f>
        <v>Dr Krishna Murthy Nakirikanti</v>
      </c>
      <c r="T63" s="49" t="str">
        <f>IF('Master List'!Y63="", "", VLOOKUP('Programmes (ENG)'!T63, 'CWM &amp; Location'!B:D, 2, FALSE))</f>
        <v/>
      </c>
      <c r="U63" s="49" t="str">
        <f>IF(T63="", "", VLOOKUP('Programmes (ENG)'!U63, 'CWM &amp; Location'!B:D, 2, FALSE))</f>
        <v/>
      </c>
      <c r="V63" s="49" t="str">
        <f>IF('Programmes (ENG)'!V63="", "", VLOOKUP('Programmes (ENG)'!V63, 'CWM &amp; Location'!B:D, 2, FALSE))</f>
        <v/>
      </c>
      <c r="W63" s="49" t="str">
        <f>IF('Programmes (ENG)'!W63="", "", IF('Programmes (ENG)'!W63="Supervisor to be confirmed", 'CWM &amp; Location'!$C$207, 'Programmes (ENG)'!W63))</f>
        <v/>
      </c>
    </row>
    <row r="64" spans="1:23" ht="33.75" customHeight="1" x14ac:dyDescent="0.25">
      <c r="A64" s="47" t="str">
        <f>'Master List'!A64</f>
        <v>FP</v>
      </c>
      <c r="B64" s="47" t="str">
        <f>'Master List'!B64</f>
        <v>F2/7A4/021c</v>
      </c>
      <c r="C64" s="47" t="str">
        <f>'Master List'!C64</f>
        <v>WAL/F2/021c</v>
      </c>
      <c r="D64" s="48">
        <f>'Programmes (ENG)'!D64</f>
        <v>1</v>
      </c>
      <c r="E64" s="54" t="str">
        <f t="shared" si="0"/>
        <v>Meddygaeth Frys, Clust, Trwyn a Gwddf, Obstetreg a Gynaecoleg</v>
      </c>
      <c r="F64" s="49" t="str">
        <f>VLOOKUP('Programmes (ENG)'!F64, 'CWM &amp; Location'!B:D, 2, FALSE)</f>
        <v>Bwrdd Iechyd Prifysgol Caerdydd a'r Fro</v>
      </c>
      <c r="G64" s="49" t="str">
        <f>IF('Programmes (ENG)'!G64="Supervisor to be confirmed", "Goruchwyliwr I'w Gadarnhau", 'Programmes (ENG)'!G64)</f>
        <v>Dr Krishna Murthy Nakirikanti</v>
      </c>
      <c r="H64" s="47" t="str">
        <f>VLOOKUP('Programmes (ENG)'!H64, 'CWM &amp; Location'!B:D, 2, FALSE)</f>
        <v>Ysbyty Athrofaol Cymru</v>
      </c>
      <c r="I64" s="47" t="str">
        <f>VLOOKUP('Programmes (ENG)'!I64, 'CWM &amp; Location'!B:D, 2, FALSE)</f>
        <v>Caerdydd</v>
      </c>
      <c r="J64" s="47" t="str">
        <f>IF('Master List'!I64="", VLOOKUP('Master List'!H64, 'CWM &amp; Location'!B:D, 2, FALSE), CONCATENATE(VLOOKUP('Master List'!H64, 'CWM &amp; Location'!B:D, 2, FALSE), " / ", VLOOKUP('Master List'!I64, 'CWM &amp; Location'!B:D, 2, FALSE)))</f>
        <v>Meddygaeth Frys</v>
      </c>
      <c r="K64" s="47" t="str">
        <f>IF('Programmes (ENG)'!K64="Supervisor to be confirmed", "Goruchwyliwr I'w Gadarnhau", 'Programmes (ENG)'!K64)</f>
        <v>Dr Krishna Murthy Nakirikanti</v>
      </c>
      <c r="L64" s="47" t="str">
        <f>VLOOKUP('Programmes (ENG)'!L64, 'CWM &amp; Location'!B:D, 2, FALSE)</f>
        <v>Ysbyty Athrofaol Cymru</v>
      </c>
      <c r="M64" s="47" t="str">
        <f>VLOOKUP('Programmes (ENG)'!M64, 'CWM &amp; Location'!B:D, 2, FALSE)</f>
        <v>Caerdydd</v>
      </c>
      <c r="N64" s="47" t="str">
        <f>IF('Master List'!O64="", VLOOKUP('Master List'!N64, 'CWM &amp; Location'!B:D, 2, FALSE), CONCATENATE(VLOOKUP('Master List'!N64, 'CWM &amp; Location'!B:D, 2, FALSE), " / ", VLOOKUP('Master List'!O64, 'CWM &amp; Location'!B:D, 2, FALSE)))</f>
        <v>Clust, Trwyn a Gwddf</v>
      </c>
      <c r="O64" s="47" t="str">
        <f>IF('Programmes (ENG)'!O64="Supervisor to be confirmed", "Goruchwyliwr I'w Gadarnhau", 'Programmes (ENG)'!O64)</f>
        <v>Mr Benjamin Stew</v>
      </c>
      <c r="P64" s="47" t="str">
        <f>VLOOKUP('Programmes (ENG)'!P64, 'CWM &amp; Location'!B:D, 2, FALSE)</f>
        <v>Ysbyty Athrofaol Cymru</v>
      </c>
      <c r="Q64" s="47" t="str">
        <f>VLOOKUP('Programmes (ENG)'!Q64, 'CWM &amp; Location'!B:D, 2, FALSE)</f>
        <v>Caerdydd</v>
      </c>
      <c r="R64" s="47" t="str">
        <f>IF('Master List'!U64="", VLOOKUP('Master List'!T64, 'CWM &amp; Location'!B:D, 2, FALSE), CONCATENATE(VLOOKUP('Master List'!T64, 'CWM &amp; Location'!B:D, 2, FALSE), " / ", VLOOKUP('Master List'!U64, 'CWM &amp; Location'!B:D, 2, FALSE)))</f>
        <v>Obstetreg a Gynaecoleg</v>
      </c>
      <c r="S64" s="47" t="str">
        <f>IF('Programmes (ENG)'!S64="Supervisor to be confirmed", "Goruchwyliwr I'w Gadarnhau", 'Programmes (ENG)'!S64)</f>
        <v>Ms Anna Denereaz</v>
      </c>
      <c r="T64" s="49" t="str">
        <f>IF('Master List'!Y64="", "", VLOOKUP('Programmes (ENG)'!T64, 'CWM &amp; Location'!B:D, 2, FALSE))</f>
        <v/>
      </c>
      <c r="U64" s="49" t="str">
        <f>IF(T64="", "", VLOOKUP('Programmes (ENG)'!U64, 'CWM &amp; Location'!B:D, 2, FALSE))</f>
        <v/>
      </c>
      <c r="V64" s="49" t="str">
        <f>IF('Programmes (ENG)'!V64="", "", VLOOKUP('Programmes (ENG)'!V64, 'CWM &amp; Location'!B:D, 2, FALSE))</f>
        <v/>
      </c>
      <c r="W64" s="49" t="str">
        <f>IF('Programmes (ENG)'!W64="", "", IF('Programmes (ENG)'!W64="Supervisor to be confirmed", 'CWM &amp; Location'!$C$207, 'Programmes (ENG)'!W64))</f>
        <v/>
      </c>
    </row>
    <row r="65" spans="1:23" ht="33.75" customHeight="1" x14ac:dyDescent="0.25">
      <c r="A65" s="47" t="str">
        <f>'Master List'!A65</f>
        <v>FP</v>
      </c>
      <c r="B65" s="47" t="str">
        <f>'Master List'!B65</f>
        <v>F2/7A6/022a</v>
      </c>
      <c r="C65" s="47" t="str">
        <f>'Master List'!C65</f>
        <v>WAL/F2/022a</v>
      </c>
      <c r="D65" s="48">
        <f>'Programmes (ENG)'!D65</f>
        <v>1</v>
      </c>
      <c r="E65" s="54" t="str">
        <f t="shared" si="0"/>
        <v>Meddygaeth Fewnol Acíwt, Meddygaeth Gyffredinol (Mewnol) / Meddygaeth Geriatreg, Meddygaeth Frys</v>
      </c>
      <c r="F65" s="49" t="str">
        <f>VLOOKUP('Programmes (ENG)'!F65, 'CWM &amp; Location'!B:D, 2, FALSE)</f>
        <v>Bwrdd Iechyd Prifysgol Aneurin Bevan</v>
      </c>
      <c r="G65" s="49" t="str">
        <f>IF('Programmes (ENG)'!G65="Supervisor to be confirmed", "Goruchwyliwr I'w Gadarnhau", 'Programmes (ENG)'!G65)</f>
        <v>Dr Haris Saleem</v>
      </c>
      <c r="H65" s="47" t="str">
        <f>VLOOKUP('Programmes (ENG)'!H65, 'CWM &amp; Location'!B:D, 2, FALSE)</f>
        <v>Ysbyty Brenhinol Gwent</v>
      </c>
      <c r="I65" s="47" t="str">
        <f>VLOOKUP('Programmes (ENG)'!I65, 'CWM &amp; Location'!B:D, 2, FALSE)</f>
        <v>Casnewydd</v>
      </c>
      <c r="J65" s="47" t="str">
        <f>IF('Master List'!I65="", VLOOKUP('Master List'!H65, 'CWM &amp; Location'!B:D, 2, FALSE), CONCATENATE(VLOOKUP('Master List'!H65, 'CWM &amp; Location'!B:D, 2, FALSE), " / ", VLOOKUP('Master List'!I65, 'CWM &amp; Location'!B:D, 2, FALSE)))</f>
        <v>Meddygaeth Fewnol Acíwt</v>
      </c>
      <c r="K65" s="47" t="str">
        <f>IF('Programmes (ENG)'!K65="Supervisor to be confirmed", "Goruchwyliwr I'w Gadarnhau", 'Programmes (ENG)'!K65)</f>
        <v>Dr Haris Saleem</v>
      </c>
      <c r="L65" s="47" t="str">
        <f>VLOOKUP('Programmes (ENG)'!L65, 'CWM &amp; Location'!B:D, 2, FALSE)</f>
        <v>Ysbyty Brenhinol Gwent</v>
      </c>
      <c r="M65" s="47" t="str">
        <f>VLOOKUP('Programmes (ENG)'!M65, 'CWM &amp; Location'!B:D, 2, FALSE)</f>
        <v>Casnewydd</v>
      </c>
      <c r="N65" s="47" t="str">
        <f>IF('Master List'!O65="", VLOOKUP('Master List'!N65, 'CWM &amp; Location'!B:D, 2, FALSE), CONCATENATE(VLOOKUP('Master List'!N65, 'CWM &amp; Location'!B:D, 2, FALSE), " / ", VLOOKUP('Master List'!O65, 'CWM &amp; Location'!B:D, 2, FALSE)))</f>
        <v>Meddygaeth Gyffredinol (Mewnol) / Meddygaeth Geriatreg</v>
      </c>
      <c r="O65" s="47" t="str">
        <f>IF('Programmes (ENG)'!O65="Supervisor to be confirmed", "Goruchwyliwr I'w Gadarnhau", 'Programmes (ENG)'!O65)</f>
        <v>Dr Sanjeev Vasishta</v>
      </c>
      <c r="P65" s="47" t="str">
        <f>VLOOKUP('Programmes (ENG)'!P65, 'CWM &amp; Location'!B:D, 2, FALSE)</f>
        <v>Ysbyty Prifysgol y Faenor</v>
      </c>
      <c r="Q65" s="47" t="str">
        <f>VLOOKUP('Programmes (ENG)'!Q65, 'CWM &amp; Location'!B:D, 2, FALSE)</f>
        <v>Cwmbrân</v>
      </c>
      <c r="R65" s="47" t="str">
        <f>IF('Master List'!U65="", VLOOKUP('Master List'!T65, 'CWM &amp; Location'!B:D, 2, FALSE), CONCATENATE(VLOOKUP('Master List'!T65, 'CWM &amp; Location'!B:D, 2, FALSE), " / ", VLOOKUP('Master List'!U65, 'CWM &amp; Location'!B:D, 2, FALSE)))</f>
        <v>Meddygaeth Frys</v>
      </c>
      <c r="S65" s="47" t="str">
        <f>IF('Programmes (ENG)'!S65="Supervisor to be confirmed", "Goruchwyliwr I'w Gadarnhau", 'Programmes (ENG)'!S65)</f>
        <v>Dr Lynne Sutton</v>
      </c>
      <c r="T65" s="49" t="str">
        <f>IF('Master List'!Y65="", "", VLOOKUP('Programmes (ENG)'!T65, 'CWM &amp; Location'!B:D, 2, FALSE))</f>
        <v/>
      </c>
      <c r="U65" s="49" t="str">
        <f>IF(T65="", "", VLOOKUP('Programmes (ENG)'!U65, 'CWM &amp; Location'!B:D, 2, FALSE))</f>
        <v/>
      </c>
      <c r="V65" s="49" t="str">
        <f>IF('Programmes (ENG)'!V65="", "", VLOOKUP('Programmes (ENG)'!V65, 'CWM &amp; Location'!B:D, 2, FALSE))</f>
        <v/>
      </c>
      <c r="W65" s="49" t="str">
        <f>IF('Programmes (ENG)'!W65="", "", IF('Programmes (ENG)'!W65="Supervisor to be confirmed", 'CWM &amp; Location'!$C$207, 'Programmes (ENG)'!W65))</f>
        <v/>
      </c>
    </row>
    <row r="66" spans="1:23" ht="33.75" customHeight="1" x14ac:dyDescent="0.25">
      <c r="A66" s="47" t="str">
        <f>'Master List'!A66</f>
        <v>FP</v>
      </c>
      <c r="B66" s="47" t="str">
        <f>'Master List'!B66</f>
        <v>F2/7A6/022b</v>
      </c>
      <c r="C66" s="47" t="str">
        <f>'Master List'!C66</f>
        <v>WAL/F2/022b</v>
      </c>
      <c r="D66" s="48">
        <f>'Programmes (ENG)'!D66</f>
        <v>1</v>
      </c>
      <c r="E66" s="54" t="str">
        <f t="shared" si="0"/>
        <v>Meddygaeth Frys, Meddygaeth Fewnol Acíwt, Meddygaeth Gyffredinol (Mewnol) / Meddygaeth Geriatreg</v>
      </c>
      <c r="F66" s="49" t="str">
        <f>VLOOKUP('Programmes (ENG)'!F66, 'CWM &amp; Location'!B:D, 2, FALSE)</f>
        <v>Bwrdd Iechyd Prifysgol Aneurin Bevan</v>
      </c>
      <c r="G66" s="49" t="str">
        <f>IF('Programmes (ENG)'!G66="Supervisor to be confirmed", "Goruchwyliwr I'w Gadarnhau", 'Programmes (ENG)'!G66)</f>
        <v>Dr Lynne Sutton</v>
      </c>
      <c r="H66" s="47" t="str">
        <f>VLOOKUP('Programmes (ENG)'!H66, 'CWM &amp; Location'!B:D, 2, FALSE)</f>
        <v>Ysbyty Prifysgol y Faenor</v>
      </c>
      <c r="I66" s="47" t="str">
        <f>VLOOKUP('Programmes (ENG)'!I66, 'CWM &amp; Location'!B:D, 2, FALSE)</f>
        <v>Cwmbrân</v>
      </c>
      <c r="J66" s="47" t="str">
        <f>IF('Master List'!I66="", VLOOKUP('Master List'!H66, 'CWM &amp; Location'!B:D, 2, FALSE), CONCATENATE(VLOOKUP('Master List'!H66, 'CWM &amp; Location'!B:D, 2, FALSE), " / ", VLOOKUP('Master List'!I66, 'CWM &amp; Location'!B:D, 2, FALSE)))</f>
        <v>Meddygaeth Frys</v>
      </c>
      <c r="K66" s="47" t="str">
        <f>IF('Programmes (ENG)'!K66="Supervisor to be confirmed", "Goruchwyliwr I'w Gadarnhau", 'Programmes (ENG)'!K66)</f>
        <v>Dr Lynne Sutton</v>
      </c>
      <c r="L66" s="47" t="str">
        <f>VLOOKUP('Programmes (ENG)'!L66, 'CWM &amp; Location'!B:D, 2, FALSE)</f>
        <v>Ysbyty Brenhinol Gwent</v>
      </c>
      <c r="M66" s="47" t="str">
        <f>VLOOKUP('Programmes (ENG)'!M66, 'CWM &amp; Location'!B:D, 2, FALSE)</f>
        <v>Casnewydd</v>
      </c>
      <c r="N66" s="47" t="str">
        <f>IF('Master List'!O66="", VLOOKUP('Master List'!N66, 'CWM &amp; Location'!B:D, 2, FALSE), CONCATENATE(VLOOKUP('Master List'!N66, 'CWM &amp; Location'!B:D, 2, FALSE), " / ", VLOOKUP('Master List'!O66, 'CWM &amp; Location'!B:D, 2, FALSE)))</f>
        <v>Meddygaeth Fewnol Acíwt</v>
      </c>
      <c r="O66" s="47" t="str">
        <f>IF('Programmes (ENG)'!O66="Supervisor to be confirmed", "Goruchwyliwr I'w Gadarnhau", 'Programmes (ENG)'!O66)</f>
        <v>Dr Haris Saleem</v>
      </c>
      <c r="P66" s="47" t="str">
        <f>VLOOKUP('Programmes (ENG)'!P66, 'CWM &amp; Location'!B:D, 2, FALSE)</f>
        <v>Ysbyty Brenhinol Gwent</v>
      </c>
      <c r="Q66" s="47" t="str">
        <f>VLOOKUP('Programmes (ENG)'!Q66, 'CWM &amp; Location'!B:D, 2, FALSE)</f>
        <v>Casnewydd</v>
      </c>
      <c r="R66" s="47" t="str">
        <f>IF('Master List'!U66="", VLOOKUP('Master List'!T66, 'CWM &amp; Location'!B:D, 2, FALSE), CONCATENATE(VLOOKUP('Master List'!T66, 'CWM &amp; Location'!B:D, 2, FALSE), " / ", VLOOKUP('Master List'!U66, 'CWM &amp; Location'!B:D, 2, FALSE)))</f>
        <v>Meddygaeth Gyffredinol (Mewnol) / Meddygaeth Geriatreg</v>
      </c>
      <c r="S66" s="47" t="str">
        <f>IF('Programmes (ENG)'!S66="Supervisor to be confirmed", "Goruchwyliwr I'w Gadarnhau", 'Programmes (ENG)'!S66)</f>
        <v>Dr Sanjeev Vasishta</v>
      </c>
      <c r="T66" s="49" t="str">
        <f>IF('Master List'!Y66="", "", VLOOKUP('Programmes (ENG)'!T66, 'CWM &amp; Location'!B:D, 2, FALSE))</f>
        <v/>
      </c>
      <c r="U66" s="49" t="str">
        <f>IF(T66="", "", VLOOKUP('Programmes (ENG)'!U66, 'CWM &amp; Location'!B:D, 2, FALSE))</f>
        <v/>
      </c>
      <c r="V66" s="49" t="str">
        <f>IF('Programmes (ENG)'!V66="", "", VLOOKUP('Programmes (ENG)'!V66, 'CWM &amp; Location'!B:D, 2, FALSE))</f>
        <v/>
      </c>
      <c r="W66" s="49" t="str">
        <f>IF('Programmes (ENG)'!W66="", "", IF('Programmes (ENG)'!W66="Supervisor to be confirmed", 'CWM &amp; Location'!$C$207, 'Programmes (ENG)'!W66))</f>
        <v/>
      </c>
    </row>
    <row r="67" spans="1:23" ht="33.75" customHeight="1" x14ac:dyDescent="0.25">
      <c r="A67" s="47" t="str">
        <f>'Master List'!A67</f>
        <v>FP</v>
      </c>
      <c r="B67" s="47" t="str">
        <f>'Master List'!B67</f>
        <v>F2/7A6/022c</v>
      </c>
      <c r="C67" s="47" t="str">
        <f>'Master List'!C67</f>
        <v>WAL/F2/022c</v>
      </c>
      <c r="D67" s="48">
        <f>'Programmes (ENG)'!D67</f>
        <v>1</v>
      </c>
      <c r="E67" s="54" t="str">
        <f t="shared" ref="E67:E130" si="1">CONCATENATE(J67,", ",N67,", ",R67,IF(V67="","",", "),IF(V67="","",V67),IF(V67="",""," ("),IF(V67="","",A67),IF(V67="","",")"),"")</f>
        <v>Meddygaeth Gyffredinol (Mewnol) / Meddygaeth Geriatreg, Meddygaeth Frys, Meddygaeth Fewnol Acíwt</v>
      </c>
      <c r="F67" s="49" t="str">
        <f>VLOOKUP('Programmes (ENG)'!F67, 'CWM &amp; Location'!B:D, 2, FALSE)</f>
        <v>Bwrdd Iechyd Prifysgol Aneurin Bevan</v>
      </c>
      <c r="G67" s="49" t="str">
        <f>IF('Programmes (ENG)'!G67="Supervisor to be confirmed", "Goruchwyliwr I'w Gadarnhau", 'Programmes (ENG)'!G67)</f>
        <v>Dr Sanjeev Vasishta</v>
      </c>
      <c r="H67" s="47" t="str">
        <f>VLOOKUP('Programmes (ENG)'!H67, 'CWM &amp; Location'!B:D, 2, FALSE)</f>
        <v>Ysbyty Brenhinol Gwent</v>
      </c>
      <c r="I67" s="47" t="str">
        <f>VLOOKUP('Programmes (ENG)'!I67, 'CWM &amp; Location'!B:D, 2, FALSE)</f>
        <v>Casnewydd</v>
      </c>
      <c r="J67" s="47" t="str">
        <f>IF('Master List'!I67="", VLOOKUP('Master List'!H67, 'CWM &amp; Location'!B:D, 2, FALSE), CONCATENATE(VLOOKUP('Master List'!H67, 'CWM &amp; Location'!B:D, 2, FALSE), " / ", VLOOKUP('Master List'!I67, 'CWM &amp; Location'!B:D, 2, FALSE)))</f>
        <v>Meddygaeth Gyffredinol (Mewnol) / Meddygaeth Geriatreg</v>
      </c>
      <c r="K67" s="47" t="str">
        <f>IF('Programmes (ENG)'!K67="Supervisor to be confirmed", "Goruchwyliwr I'w Gadarnhau", 'Programmes (ENG)'!K67)</f>
        <v>Dr Sanjeev Vasishta</v>
      </c>
      <c r="L67" s="47" t="str">
        <f>VLOOKUP('Programmes (ENG)'!L67, 'CWM &amp; Location'!B:D, 2, FALSE)</f>
        <v>Ysbyty Prifysgol y Faenor</v>
      </c>
      <c r="M67" s="47" t="str">
        <f>VLOOKUP('Programmes (ENG)'!M67, 'CWM &amp; Location'!B:D, 2, FALSE)</f>
        <v>Cwmbrân</v>
      </c>
      <c r="N67" s="47" t="str">
        <f>IF('Master List'!O67="", VLOOKUP('Master List'!N67, 'CWM &amp; Location'!B:D, 2, FALSE), CONCATENATE(VLOOKUP('Master List'!N67, 'CWM &amp; Location'!B:D, 2, FALSE), " / ", VLOOKUP('Master List'!O67, 'CWM &amp; Location'!B:D, 2, FALSE)))</f>
        <v>Meddygaeth Frys</v>
      </c>
      <c r="O67" s="47" t="str">
        <f>IF('Programmes (ENG)'!O67="Supervisor to be confirmed", "Goruchwyliwr I'w Gadarnhau", 'Programmes (ENG)'!O67)</f>
        <v>Dr Lynne Sutton</v>
      </c>
      <c r="P67" s="47" t="str">
        <f>VLOOKUP('Programmes (ENG)'!P67, 'CWM &amp; Location'!B:D, 2, FALSE)</f>
        <v>Ysbyty Brenhinol Gwent</v>
      </c>
      <c r="Q67" s="47" t="str">
        <f>VLOOKUP('Programmes (ENG)'!Q67, 'CWM &amp; Location'!B:D, 2, FALSE)</f>
        <v>Casnewydd</v>
      </c>
      <c r="R67" s="47" t="str">
        <f>IF('Master List'!U67="", VLOOKUP('Master List'!T67, 'CWM &amp; Location'!B:D, 2, FALSE), CONCATENATE(VLOOKUP('Master List'!T67, 'CWM &amp; Location'!B:D, 2, FALSE), " / ", VLOOKUP('Master List'!U67, 'CWM &amp; Location'!B:D, 2, FALSE)))</f>
        <v>Meddygaeth Fewnol Acíwt</v>
      </c>
      <c r="S67" s="47" t="str">
        <f>IF('Programmes (ENG)'!S67="Supervisor to be confirmed", "Goruchwyliwr I'w Gadarnhau", 'Programmes (ENG)'!S67)</f>
        <v>Dr Haris Saleem</v>
      </c>
      <c r="T67" s="49" t="str">
        <f>IF('Master List'!Y67="", "", VLOOKUP('Programmes (ENG)'!T67, 'CWM &amp; Location'!B:D, 2, FALSE))</f>
        <v/>
      </c>
      <c r="U67" s="49" t="str">
        <f>IF(T67="", "", VLOOKUP('Programmes (ENG)'!U67, 'CWM &amp; Location'!B:D, 2, FALSE))</f>
        <v/>
      </c>
      <c r="V67" s="49" t="str">
        <f>IF('Programmes (ENG)'!V67="", "", VLOOKUP('Programmes (ENG)'!V67, 'CWM &amp; Location'!B:D, 2, FALSE))</f>
        <v/>
      </c>
      <c r="W67" s="49" t="str">
        <f>IF('Programmes (ENG)'!W67="", "", IF('Programmes (ENG)'!W67="Supervisor to be confirmed", 'CWM &amp; Location'!$C$207, 'Programmes (ENG)'!W67))</f>
        <v/>
      </c>
    </row>
    <row r="68" spans="1:23" ht="33.75" customHeight="1" x14ac:dyDescent="0.25">
      <c r="A68" s="47" t="str">
        <f>'Master List'!A68</f>
        <v>FP</v>
      </c>
      <c r="B68" s="47" t="str">
        <f>'Master List'!B68</f>
        <v>F2/7A6/023a</v>
      </c>
      <c r="C68" s="47" t="str">
        <f>'Master List'!C68</f>
        <v>WAL/F2/023a</v>
      </c>
      <c r="D68" s="48">
        <f>'Programmes (ENG)'!D68</f>
        <v>1</v>
      </c>
      <c r="E68" s="54" t="str">
        <f t="shared" si="1"/>
        <v>Trawma Llawdriniaeth Orthopedig, Meddygaeth Gyffredinol (Mewnol) / Meddygaeth Geriatreg &amp; Meddygaeth Strôc, Meddygaeth Frys</v>
      </c>
      <c r="F68" s="49" t="str">
        <f>VLOOKUP('Programmes (ENG)'!F68, 'CWM &amp; Location'!B:D, 2, FALSE)</f>
        <v>Bwrdd Iechyd Prifysgol Aneurin Bevan</v>
      </c>
      <c r="G68" s="49" t="str">
        <f>IF('Programmes (ENG)'!G68="Supervisor to be confirmed", "Goruchwyliwr I'w Gadarnhau", 'Programmes (ENG)'!G68)</f>
        <v>Miss Nicola Vannet</v>
      </c>
      <c r="H68" s="47" t="str">
        <f>VLOOKUP('Programmes (ENG)'!H68, 'CWM &amp; Location'!B:D, 2, FALSE)</f>
        <v>Ysbyty Prifysgol y Faenor / Ysbyty Brenhinol Gwent</v>
      </c>
      <c r="I68" s="47" t="str">
        <f>VLOOKUP('Programmes (ENG)'!I68, 'CWM &amp; Location'!B:D, 2, FALSE)</f>
        <v>Cwmbrân / Casnewydd</v>
      </c>
      <c r="J68" s="47" t="str">
        <f>IF('Master List'!I68="", VLOOKUP('Master List'!H68, 'CWM &amp; Location'!B:D, 2, FALSE), CONCATENATE(VLOOKUP('Master List'!H68, 'CWM &amp; Location'!B:D, 2, FALSE), " / ", VLOOKUP('Master List'!I68, 'CWM &amp; Location'!B:D, 2, FALSE)))</f>
        <v>Trawma Llawdriniaeth Orthopedig</v>
      </c>
      <c r="K68" s="47" t="str">
        <f>IF('Programmes (ENG)'!K68="Supervisor to be confirmed", "Goruchwyliwr I'w Gadarnhau", 'Programmes (ENG)'!K68)</f>
        <v>Miss Nicola Vannet</v>
      </c>
      <c r="L68" s="47" t="str">
        <f>VLOOKUP('Programmes (ENG)'!L68, 'CWM &amp; Location'!B:D, 2, FALSE)</f>
        <v>Ysbyty Prifysgol y Faenor</v>
      </c>
      <c r="M68" s="47" t="str">
        <f>VLOOKUP('Programmes (ENG)'!M68, 'CWM &amp; Location'!B:D, 2, FALSE)</f>
        <v>Cwmbrân</v>
      </c>
      <c r="N68" s="47" t="str">
        <f>IF('Master List'!O68="", VLOOKUP('Master List'!N68, 'CWM &amp; Location'!B:D, 2, FALSE), CONCATENATE(VLOOKUP('Master List'!N68, 'CWM &amp; Location'!B:D, 2, FALSE), " / ", VLOOKUP('Master List'!O68, 'CWM &amp; Location'!B:D, 2, FALSE)))</f>
        <v>Meddygaeth Gyffredinol (Mewnol) / Meddygaeth Geriatreg &amp; Meddygaeth Strôc</v>
      </c>
      <c r="O68" s="47" t="str">
        <f>IF('Programmes (ENG)'!O68="Supervisor to be confirmed", "Goruchwyliwr I'w Gadarnhau", 'Programmes (ENG)'!O68)</f>
        <v>Dr Chandrashekaraiah Somashekar</v>
      </c>
      <c r="P68" s="47" t="str">
        <f>VLOOKUP('Programmes (ENG)'!P68, 'CWM &amp; Location'!B:D, 2, FALSE)</f>
        <v>Ysbyty Prifysgol y Faenor</v>
      </c>
      <c r="Q68" s="47" t="str">
        <f>VLOOKUP('Programmes (ENG)'!Q68, 'CWM &amp; Location'!B:D, 2, FALSE)</f>
        <v>Cwmbrân</v>
      </c>
      <c r="R68" s="47" t="str">
        <f>IF('Master List'!U68="", VLOOKUP('Master List'!T68, 'CWM &amp; Location'!B:D, 2, FALSE), CONCATENATE(VLOOKUP('Master List'!T68, 'CWM &amp; Location'!B:D, 2, FALSE), " / ", VLOOKUP('Master List'!U68, 'CWM &amp; Location'!B:D, 2, FALSE)))</f>
        <v>Meddygaeth Frys</v>
      </c>
      <c r="S68" s="47" t="str">
        <f>IF('Programmes (ENG)'!S68="Supervisor to be confirmed", "Goruchwyliwr I'w Gadarnhau", 'Programmes (ENG)'!S68)</f>
        <v>Mr Nirmal James</v>
      </c>
      <c r="T68" s="49" t="str">
        <f>IF('Master List'!Y68="", "", VLOOKUP('Programmes (ENG)'!T68, 'CWM &amp; Location'!B:D, 2, FALSE))</f>
        <v/>
      </c>
      <c r="U68" s="49" t="str">
        <f>IF(T68="", "", VLOOKUP('Programmes (ENG)'!U68, 'CWM &amp; Location'!B:D, 2, FALSE))</f>
        <v/>
      </c>
      <c r="V68" s="49" t="str">
        <f>IF('Programmes (ENG)'!V68="", "", VLOOKUP('Programmes (ENG)'!V68, 'CWM &amp; Location'!B:D, 2, FALSE))</f>
        <v/>
      </c>
      <c r="W68" s="49" t="str">
        <f>IF('Programmes (ENG)'!W68="", "", IF('Programmes (ENG)'!W68="Supervisor to be confirmed", 'CWM &amp; Location'!$C$207, 'Programmes (ENG)'!W68))</f>
        <v/>
      </c>
    </row>
    <row r="69" spans="1:23" ht="33.75" customHeight="1" x14ac:dyDescent="0.25">
      <c r="A69" s="47" t="str">
        <f>'Master List'!A69</f>
        <v>FP</v>
      </c>
      <c r="B69" s="47" t="str">
        <f>'Master List'!B69</f>
        <v>F2/7A6/023b</v>
      </c>
      <c r="C69" s="47" t="str">
        <f>'Master List'!C69</f>
        <v>WAL/F2/023b</v>
      </c>
      <c r="D69" s="48">
        <f>'Programmes (ENG)'!D69</f>
        <v>1</v>
      </c>
      <c r="E69" s="54" t="str">
        <f t="shared" si="1"/>
        <v>Meddygaeth Frys, Trawma Llawdriniaeth Orthopedig, Meddygaeth Gyffredinol (Mewnol) / Meddygaeth Geriatreg &amp; Meddygaeth Strôc</v>
      </c>
      <c r="F69" s="49" t="str">
        <f>VLOOKUP('Programmes (ENG)'!F69, 'CWM &amp; Location'!B:D, 2, FALSE)</f>
        <v>Bwrdd Iechyd Prifysgol Aneurin Bevan</v>
      </c>
      <c r="G69" s="49" t="str">
        <f>IF('Programmes (ENG)'!G69="Supervisor to be confirmed", "Goruchwyliwr I'w Gadarnhau", 'Programmes (ENG)'!G69)</f>
        <v>Mr Nirmal James</v>
      </c>
      <c r="H69" s="47" t="str">
        <f>VLOOKUP('Programmes (ENG)'!H69, 'CWM &amp; Location'!B:D, 2, FALSE)</f>
        <v>Ysbyty Prifysgol y Faenor</v>
      </c>
      <c r="I69" s="47" t="str">
        <f>VLOOKUP('Programmes (ENG)'!I69, 'CWM &amp; Location'!B:D, 2, FALSE)</f>
        <v>Cwmbrân</v>
      </c>
      <c r="J69" s="47" t="str">
        <f>IF('Master List'!I69="", VLOOKUP('Master List'!H69, 'CWM &amp; Location'!B:D, 2, FALSE), CONCATENATE(VLOOKUP('Master List'!H69, 'CWM &amp; Location'!B:D, 2, FALSE), " / ", VLOOKUP('Master List'!I69, 'CWM &amp; Location'!B:D, 2, FALSE)))</f>
        <v>Meddygaeth Frys</v>
      </c>
      <c r="K69" s="47" t="str">
        <f>IF('Programmes (ENG)'!K69="Supervisor to be confirmed", "Goruchwyliwr I'w Gadarnhau", 'Programmes (ENG)'!K69)</f>
        <v>Mr Nirmal James</v>
      </c>
      <c r="L69" s="47" t="str">
        <f>VLOOKUP('Programmes (ENG)'!L69, 'CWM &amp; Location'!B:D, 2, FALSE)</f>
        <v>Ysbyty Prifysgol y Faenor / Ysbyty Brenhinol Gwent</v>
      </c>
      <c r="M69" s="47" t="str">
        <f>VLOOKUP('Programmes (ENG)'!M69, 'CWM &amp; Location'!B:D, 2, FALSE)</f>
        <v>Cwmbrân / Casnewydd</v>
      </c>
      <c r="N69" s="47" t="str">
        <f>IF('Master List'!O69="", VLOOKUP('Master List'!N69, 'CWM &amp; Location'!B:D, 2, FALSE), CONCATENATE(VLOOKUP('Master List'!N69, 'CWM &amp; Location'!B:D, 2, FALSE), " / ", VLOOKUP('Master List'!O69, 'CWM &amp; Location'!B:D, 2, FALSE)))</f>
        <v>Trawma Llawdriniaeth Orthopedig</v>
      </c>
      <c r="O69" s="47" t="str">
        <f>IF('Programmes (ENG)'!O69="Supervisor to be confirmed", "Goruchwyliwr I'w Gadarnhau", 'Programmes (ENG)'!O69)</f>
        <v>Miss Nicola Vannet</v>
      </c>
      <c r="P69" s="47" t="str">
        <f>VLOOKUP('Programmes (ENG)'!P69, 'CWM &amp; Location'!B:D, 2, FALSE)</f>
        <v>Ysbyty Prifysgol y Faenor</v>
      </c>
      <c r="Q69" s="47" t="str">
        <f>VLOOKUP('Programmes (ENG)'!Q69, 'CWM &amp; Location'!B:D, 2, FALSE)</f>
        <v>Cwmbrân</v>
      </c>
      <c r="R69" s="47" t="str">
        <f>IF('Master List'!U69="", VLOOKUP('Master List'!T69, 'CWM &amp; Location'!B:D, 2, FALSE), CONCATENATE(VLOOKUP('Master List'!T69, 'CWM &amp; Location'!B:D, 2, FALSE), " / ", VLOOKUP('Master List'!U69, 'CWM &amp; Location'!B:D, 2, FALSE)))</f>
        <v>Meddygaeth Gyffredinol (Mewnol) / Meddygaeth Geriatreg &amp; Meddygaeth Strôc</v>
      </c>
      <c r="S69" s="47" t="str">
        <f>IF('Programmes (ENG)'!S69="Supervisor to be confirmed", "Goruchwyliwr I'w Gadarnhau", 'Programmes (ENG)'!S69)</f>
        <v>Dr Chandrashekaraiah Somashekar</v>
      </c>
      <c r="T69" s="49" t="str">
        <f>IF('Master List'!Y69="", "", VLOOKUP('Programmes (ENG)'!T69, 'CWM &amp; Location'!B:D, 2, FALSE))</f>
        <v/>
      </c>
      <c r="U69" s="49" t="str">
        <f>IF(T69="", "", VLOOKUP('Programmes (ENG)'!U69, 'CWM &amp; Location'!B:D, 2, FALSE))</f>
        <v/>
      </c>
      <c r="V69" s="49" t="str">
        <f>IF('Programmes (ENG)'!V69="", "", VLOOKUP('Programmes (ENG)'!V69, 'CWM &amp; Location'!B:D, 2, FALSE))</f>
        <v/>
      </c>
      <c r="W69" s="49" t="str">
        <f>IF('Programmes (ENG)'!W69="", "", IF('Programmes (ENG)'!W69="Supervisor to be confirmed", 'CWM &amp; Location'!$C$207, 'Programmes (ENG)'!W69))</f>
        <v/>
      </c>
    </row>
    <row r="70" spans="1:23" ht="33.75" customHeight="1" x14ac:dyDescent="0.25">
      <c r="A70" s="47" t="str">
        <f>'Master List'!A70</f>
        <v>FP</v>
      </c>
      <c r="B70" s="47" t="str">
        <f>'Master List'!B70</f>
        <v>F2/7A6/023c</v>
      </c>
      <c r="C70" s="47" t="str">
        <f>'Master List'!C70</f>
        <v>WAL/F2/023c</v>
      </c>
      <c r="D70" s="48">
        <f>'Programmes (ENG)'!D70</f>
        <v>1</v>
      </c>
      <c r="E70" s="54" t="str">
        <f t="shared" si="1"/>
        <v>Meddygaeth Gyffredinol (Mewnol) / Meddygaeth Geriatreg &amp; Meddygaeth Strôc, Meddygaeth Frys, Trawma Llawdriniaeth Orthopedig</v>
      </c>
      <c r="F70" s="49" t="str">
        <f>VLOOKUP('Programmes (ENG)'!F70, 'CWM &amp; Location'!B:D, 2, FALSE)</f>
        <v>Bwrdd Iechyd Prifysgol Aneurin Bevan</v>
      </c>
      <c r="G70" s="49" t="str">
        <f>IF('Programmes (ENG)'!G70="Supervisor to be confirmed", "Goruchwyliwr I'w Gadarnhau", 'Programmes (ENG)'!G70)</f>
        <v>Dr Chandrashekaraiah Somashekar</v>
      </c>
      <c r="H70" s="47" t="str">
        <f>VLOOKUP('Programmes (ENG)'!H70, 'CWM &amp; Location'!B:D, 2, FALSE)</f>
        <v>Ysbyty Prifysgol y Faenor</v>
      </c>
      <c r="I70" s="47" t="str">
        <f>VLOOKUP('Programmes (ENG)'!I70, 'CWM &amp; Location'!B:D, 2, FALSE)</f>
        <v>Cwmbrân</v>
      </c>
      <c r="J70" s="47" t="str">
        <f>IF('Master List'!I70="", VLOOKUP('Master List'!H70, 'CWM &amp; Location'!B:D, 2, FALSE), CONCATENATE(VLOOKUP('Master List'!H70, 'CWM &amp; Location'!B:D, 2, FALSE), " / ", VLOOKUP('Master List'!I70, 'CWM &amp; Location'!B:D, 2, FALSE)))</f>
        <v>Meddygaeth Gyffredinol (Mewnol) / Meddygaeth Geriatreg &amp; Meddygaeth Strôc</v>
      </c>
      <c r="K70" s="47" t="str">
        <f>IF('Programmes (ENG)'!K70="Supervisor to be confirmed", "Goruchwyliwr I'w Gadarnhau", 'Programmes (ENG)'!K70)</f>
        <v>Dr Chandrashekaraiah Somashekar</v>
      </c>
      <c r="L70" s="47" t="str">
        <f>VLOOKUP('Programmes (ENG)'!L70, 'CWM &amp; Location'!B:D, 2, FALSE)</f>
        <v>Ysbyty Prifysgol y Faenor</v>
      </c>
      <c r="M70" s="47" t="str">
        <f>VLOOKUP('Programmes (ENG)'!M70, 'CWM &amp; Location'!B:D, 2, FALSE)</f>
        <v>Cwmbrân</v>
      </c>
      <c r="N70" s="47" t="str">
        <f>IF('Master List'!O70="", VLOOKUP('Master List'!N70, 'CWM &amp; Location'!B:D, 2, FALSE), CONCATENATE(VLOOKUP('Master List'!N70, 'CWM &amp; Location'!B:D, 2, FALSE), " / ", VLOOKUP('Master List'!O70, 'CWM &amp; Location'!B:D, 2, FALSE)))</f>
        <v>Meddygaeth Frys</v>
      </c>
      <c r="O70" s="47" t="str">
        <f>IF('Programmes (ENG)'!O70="Supervisor to be confirmed", "Goruchwyliwr I'w Gadarnhau", 'Programmes (ENG)'!O70)</f>
        <v>Mr Nirmal James</v>
      </c>
      <c r="P70" s="47" t="str">
        <f>VLOOKUP('Programmes (ENG)'!P70, 'CWM &amp; Location'!B:D, 2, FALSE)</f>
        <v>Ysbyty Prifysgol y Faenor / Ysbyty Brenhinol Gwent</v>
      </c>
      <c r="Q70" s="47" t="str">
        <f>VLOOKUP('Programmes (ENG)'!Q70, 'CWM &amp; Location'!B:D, 2, FALSE)</f>
        <v>Cwmbrân / Casnewydd</v>
      </c>
      <c r="R70" s="47" t="str">
        <f>IF('Master List'!U70="", VLOOKUP('Master List'!T70, 'CWM &amp; Location'!B:D, 2, FALSE), CONCATENATE(VLOOKUP('Master List'!T70, 'CWM &amp; Location'!B:D, 2, FALSE), " / ", VLOOKUP('Master List'!U70, 'CWM &amp; Location'!B:D, 2, FALSE)))</f>
        <v>Trawma Llawdriniaeth Orthopedig</v>
      </c>
      <c r="S70" s="47" t="str">
        <f>IF('Programmes (ENG)'!S70="Supervisor to be confirmed", "Goruchwyliwr I'w Gadarnhau", 'Programmes (ENG)'!S70)</f>
        <v>Miss Nicola Vannet</v>
      </c>
      <c r="T70" s="49" t="str">
        <f>IF('Master List'!Y70="", "", VLOOKUP('Programmes (ENG)'!T70, 'CWM &amp; Location'!B:D, 2, FALSE))</f>
        <v/>
      </c>
      <c r="U70" s="49" t="str">
        <f>IF(T70="", "", VLOOKUP('Programmes (ENG)'!U70, 'CWM &amp; Location'!B:D, 2, FALSE))</f>
        <v/>
      </c>
      <c r="V70" s="49" t="str">
        <f>IF('Programmes (ENG)'!V70="", "", VLOOKUP('Programmes (ENG)'!V70, 'CWM &amp; Location'!B:D, 2, FALSE))</f>
        <v/>
      </c>
      <c r="W70" s="49" t="str">
        <f>IF('Programmes (ENG)'!W70="", "", IF('Programmes (ENG)'!W70="Supervisor to be confirmed", 'CWM &amp; Location'!$C$207, 'Programmes (ENG)'!W70))</f>
        <v/>
      </c>
    </row>
    <row r="71" spans="1:23" ht="33.75" customHeight="1" x14ac:dyDescent="0.25">
      <c r="A71" s="47" t="str">
        <f>'Master List'!A71</f>
        <v>FP</v>
      </c>
      <c r="B71" s="47" t="str">
        <f>'Master List'!B71</f>
        <v>F2/7A6/024a</v>
      </c>
      <c r="C71" s="47" t="str">
        <f>'Master List'!C71</f>
        <v>WAL/F2/024a</v>
      </c>
      <c r="D71" s="48">
        <f>'Programmes (ENG)'!D71</f>
        <v>1</v>
      </c>
      <c r="E71" s="54" t="str">
        <f t="shared" si="1"/>
        <v>Pediatreg, Meddygaeth Gyffredinol (Mewnol) / Meddygaeth Geriatreg, Meddygaeth Fewnol Acíwt</v>
      </c>
      <c r="F71" s="49" t="str">
        <f>VLOOKUP('Programmes (ENG)'!F71, 'CWM &amp; Location'!B:D, 2, FALSE)</f>
        <v>Bwrdd Iechyd Prifysgol Aneurin Bevan</v>
      </c>
      <c r="G71" s="49" t="str">
        <f>IF('Programmes (ENG)'!G71="Supervisor to be confirmed", "Goruchwyliwr I'w Gadarnhau", 'Programmes (ENG)'!G71)</f>
        <v>Dr Rachel Bebb</v>
      </c>
      <c r="H71" s="47" t="str">
        <f>VLOOKUP('Programmes (ENG)'!H71, 'CWM &amp; Location'!B:D, 2, FALSE)</f>
        <v>Ysbyty Prifysgol y Faenor</v>
      </c>
      <c r="I71" s="47" t="str">
        <f>VLOOKUP('Programmes (ENG)'!I71, 'CWM &amp; Location'!B:D, 2, FALSE)</f>
        <v>Cwmbrân</v>
      </c>
      <c r="J71" s="47" t="str">
        <f>IF('Master List'!I71="", VLOOKUP('Master List'!H71, 'CWM &amp; Location'!B:D, 2, FALSE), CONCATENATE(VLOOKUP('Master List'!H71, 'CWM &amp; Location'!B:D, 2, FALSE), " / ", VLOOKUP('Master List'!I71, 'CWM &amp; Location'!B:D, 2, FALSE)))</f>
        <v>Pediatreg</v>
      </c>
      <c r="K71" s="47" t="str">
        <f>IF('Programmes (ENG)'!K71="Supervisor to be confirmed", "Goruchwyliwr I'w Gadarnhau", 'Programmes (ENG)'!K71)</f>
        <v>Dr Rachel Bebb</v>
      </c>
      <c r="L71" s="47" t="str">
        <f>VLOOKUP('Programmes (ENG)'!L71, 'CWM &amp; Location'!B:D, 2, FALSE)</f>
        <v>Ysbyty Ystrad Fawr</v>
      </c>
      <c r="M71" s="47" t="str">
        <f>VLOOKUP('Programmes (ENG)'!M71, 'CWM &amp; Location'!B:D, 2, FALSE)</f>
        <v>Ystrad Mynach</v>
      </c>
      <c r="N71" s="47" t="str">
        <f>IF('Master List'!O71="", VLOOKUP('Master List'!N71, 'CWM &amp; Location'!B:D, 2, FALSE), CONCATENATE(VLOOKUP('Master List'!N71, 'CWM &amp; Location'!B:D, 2, FALSE), " / ", VLOOKUP('Master List'!O71, 'CWM &amp; Location'!B:D, 2, FALSE)))</f>
        <v>Meddygaeth Gyffredinol (Mewnol) / Meddygaeth Geriatreg</v>
      </c>
      <c r="O71" s="47" t="str">
        <f>IF('Programmes (ENG)'!O71="Supervisor to be confirmed", "Goruchwyliwr I'w Gadarnhau", 'Programmes (ENG)'!O71)</f>
        <v>Dr Zahid Subhan</v>
      </c>
      <c r="P71" s="47" t="str">
        <f>VLOOKUP('Programmes (ENG)'!P71, 'CWM &amp; Location'!B:D, 2, FALSE)</f>
        <v>Ysbyty Prifysgol y Faenor</v>
      </c>
      <c r="Q71" s="47" t="str">
        <f>VLOOKUP('Programmes (ENG)'!Q71, 'CWM &amp; Location'!B:D, 2, FALSE)</f>
        <v>Cwmbrân</v>
      </c>
      <c r="R71" s="47" t="str">
        <f>IF('Master List'!U71="", VLOOKUP('Master List'!T71, 'CWM &amp; Location'!B:D, 2, FALSE), CONCATENATE(VLOOKUP('Master List'!T71, 'CWM &amp; Location'!B:D, 2, FALSE), " / ", VLOOKUP('Master List'!U71, 'CWM &amp; Location'!B:D, 2, FALSE)))</f>
        <v>Meddygaeth Fewnol Acíwt</v>
      </c>
      <c r="S71" s="47" t="str">
        <f>IF('Programmes (ENG)'!S71="Supervisor to be confirmed", "Goruchwyliwr I'w Gadarnhau", 'Programmes (ENG)'!S71)</f>
        <v>Dr Haris Saleem</v>
      </c>
      <c r="T71" s="49" t="str">
        <f>IF('Master List'!Y71="", "", VLOOKUP('Programmes (ENG)'!T71, 'CWM &amp; Location'!B:D, 2, FALSE))</f>
        <v/>
      </c>
      <c r="U71" s="49" t="str">
        <f>IF(T71="", "", VLOOKUP('Programmes (ENG)'!U71, 'CWM &amp; Location'!B:D, 2, FALSE))</f>
        <v/>
      </c>
      <c r="V71" s="49" t="str">
        <f>IF('Programmes (ENG)'!V71="", "", VLOOKUP('Programmes (ENG)'!V71, 'CWM &amp; Location'!B:D, 2, FALSE))</f>
        <v/>
      </c>
      <c r="W71" s="49" t="str">
        <f>IF('Programmes (ENG)'!W71="", "", IF('Programmes (ENG)'!W71="Supervisor to be confirmed", 'CWM &amp; Location'!$C$207, 'Programmes (ENG)'!W71))</f>
        <v/>
      </c>
    </row>
    <row r="72" spans="1:23" ht="33.75" customHeight="1" x14ac:dyDescent="0.25">
      <c r="A72" s="47" t="str">
        <f>'Master List'!A72</f>
        <v>FP</v>
      </c>
      <c r="B72" s="47" t="str">
        <f>'Master List'!B72</f>
        <v>F2/7A6/024b</v>
      </c>
      <c r="C72" s="47" t="str">
        <f>'Master List'!C72</f>
        <v>WAL/F2/024b</v>
      </c>
      <c r="D72" s="48">
        <f>'Programmes (ENG)'!D72</f>
        <v>1</v>
      </c>
      <c r="E72" s="54" t="str">
        <f t="shared" si="1"/>
        <v>Meddygaeth Fewnol Acíwt, Pediatreg, Meddygaeth Gyffredinol (Mewnol) / Meddygaeth Geriatreg</v>
      </c>
      <c r="F72" s="49" t="str">
        <f>VLOOKUP('Programmes (ENG)'!F72, 'CWM &amp; Location'!B:D, 2, FALSE)</f>
        <v>Bwrdd Iechyd Prifysgol Aneurin Bevan</v>
      </c>
      <c r="G72" s="49" t="str">
        <f>IF('Programmes (ENG)'!G72="Supervisor to be confirmed", "Goruchwyliwr I'w Gadarnhau", 'Programmes (ENG)'!G72)</f>
        <v>Dr Haris Saleem</v>
      </c>
      <c r="H72" s="47" t="str">
        <f>VLOOKUP('Programmes (ENG)'!H72, 'CWM &amp; Location'!B:D, 2, FALSE)</f>
        <v>Ysbyty Prifysgol y Faenor</v>
      </c>
      <c r="I72" s="47" t="str">
        <f>VLOOKUP('Programmes (ENG)'!I72, 'CWM &amp; Location'!B:D, 2, FALSE)</f>
        <v>Cwmbrân</v>
      </c>
      <c r="J72" s="47" t="str">
        <f>IF('Master List'!I72="", VLOOKUP('Master List'!H72, 'CWM &amp; Location'!B:D, 2, FALSE), CONCATENATE(VLOOKUP('Master List'!H72, 'CWM &amp; Location'!B:D, 2, FALSE), " / ", VLOOKUP('Master List'!I72, 'CWM &amp; Location'!B:D, 2, FALSE)))</f>
        <v>Meddygaeth Fewnol Acíwt</v>
      </c>
      <c r="K72" s="47" t="str">
        <f>IF('Programmes (ENG)'!K72="Supervisor to be confirmed", "Goruchwyliwr I'w Gadarnhau", 'Programmes (ENG)'!K72)</f>
        <v>Dr Haris Saleem</v>
      </c>
      <c r="L72" s="47" t="str">
        <f>VLOOKUP('Programmes (ENG)'!L72, 'CWM &amp; Location'!B:D, 2, FALSE)</f>
        <v>Ysbyty Prifysgol y Faenor</v>
      </c>
      <c r="M72" s="47" t="str">
        <f>VLOOKUP('Programmes (ENG)'!M72, 'CWM &amp; Location'!B:D, 2, FALSE)</f>
        <v>Cwmbrân</v>
      </c>
      <c r="N72" s="47" t="str">
        <f>IF('Master List'!O72="", VLOOKUP('Master List'!N72, 'CWM &amp; Location'!B:D, 2, FALSE), CONCATENATE(VLOOKUP('Master List'!N72, 'CWM &amp; Location'!B:D, 2, FALSE), " / ", VLOOKUP('Master List'!O72, 'CWM &amp; Location'!B:D, 2, FALSE)))</f>
        <v>Pediatreg</v>
      </c>
      <c r="O72" s="47" t="str">
        <f>IF('Programmes (ENG)'!O72="Supervisor to be confirmed", "Goruchwyliwr I'w Gadarnhau", 'Programmes (ENG)'!O72)</f>
        <v>Dr Rachel Bebb</v>
      </c>
      <c r="P72" s="47" t="str">
        <f>VLOOKUP('Programmes (ENG)'!P72, 'CWM &amp; Location'!B:D, 2, FALSE)</f>
        <v>Ysbyty Ystrad Fawr</v>
      </c>
      <c r="Q72" s="47" t="str">
        <f>VLOOKUP('Programmes (ENG)'!Q72, 'CWM &amp; Location'!B:D, 2, FALSE)</f>
        <v>Ystrad Mynach</v>
      </c>
      <c r="R72" s="47" t="str">
        <f>IF('Master List'!U72="", VLOOKUP('Master List'!T72, 'CWM &amp; Location'!B:D, 2, FALSE), CONCATENATE(VLOOKUP('Master List'!T72, 'CWM &amp; Location'!B:D, 2, FALSE), " / ", VLOOKUP('Master List'!U72, 'CWM &amp; Location'!B:D, 2, FALSE)))</f>
        <v>Meddygaeth Gyffredinol (Mewnol) / Meddygaeth Geriatreg</v>
      </c>
      <c r="S72" s="47" t="str">
        <f>IF('Programmes (ENG)'!S72="Supervisor to be confirmed", "Goruchwyliwr I'w Gadarnhau", 'Programmes (ENG)'!S72)</f>
        <v>Dr Zahid Subhan</v>
      </c>
      <c r="T72" s="49" t="str">
        <f>IF('Master List'!Y72="", "", VLOOKUP('Programmes (ENG)'!T72, 'CWM &amp; Location'!B:D, 2, FALSE))</f>
        <v/>
      </c>
      <c r="U72" s="49" t="str">
        <f>IF(T72="", "", VLOOKUP('Programmes (ENG)'!U72, 'CWM &amp; Location'!B:D, 2, FALSE))</f>
        <v/>
      </c>
      <c r="V72" s="49" t="str">
        <f>IF('Programmes (ENG)'!V72="", "", VLOOKUP('Programmes (ENG)'!V72, 'CWM &amp; Location'!B:D, 2, FALSE))</f>
        <v/>
      </c>
      <c r="W72" s="49" t="str">
        <f>IF('Programmes (ENG)'!W72="", "", IF('Programmes (ENG)'!W72="Supervisor to be confirmed", 'CWM &amp; Location'!$C$207, 'Programmes (ENG)'!W72))</f>
        <v/>
      </c>
    </row>
    <row r="73" spans="1:23" ht="33.75" customHeight="1" x14ac:dyDescent="0.25">
      <c r="A73" s="47" t="str">
        <f>'Master List'!A73</f>
        <v>FP</v>
      </c>
      <c r="B73" s="47" t="str">
        <f>'Master List'!B73</f>
        <v>F2/7A6/024c</v>
      </c>
      <c r="C73" s="47" t="str">
        <f>'Master List'!C73</f>
        <v>WAL/F2/024c</v>
      </c>
      <c r="D73" s="48">
        <f>'Programmes (ENG)'!D73</f>
        <v>1</v>
      </c>
      <c r="E73" s="54" t="str">
        <f t="shared" si="1"/>
        <v>Meddygaeth Gyffredinol (Mewnol) / Meddygaeth Geriatreg, Meddygaeth Fewnol Acíwt, Pediatreg</v>
      </c>
      <c r="F73" s="49" t="str">
        <f>VLOOKUP('Programmes (ENG)'!F73, 'CWM &amp; Location'!B:D, 2, FALSE)</f>
        <v>Bwrdd Iechyd Prifysgol Aneurin Bevan</v>
      </c>
      <c r="G73" s="49" t="str">
        <f>IF('Programmes (ENG)'!G73="Supervisor to be confirmed", "Goruchwyliwr I'w Gadarnhau", 'Programmes (ENG)'!G73)</f>
        <v>Dr Zahid Subhan</v>
      </c>
      <c r="H73" s="47" t="str">
        <f>VLOOKUP('Programmes (ENG)'!H73, 'CWM &amp; Location'!B:D, 2, FALSE)</f>
        <v>Ysbyty Ystrad Fawr</v>
      </c>
      <c r="I73" s="47" t="str">
        <f>VLOOKUP('Programmes (ENG)'!I73, 'CWM &amp; Location'!B:D, 2, FALSE)</f>
        <v>Ystrad Mynach</v>
      </c>
      <c r="J73" s="47" t="str">
        <f>IF('Master List'!I73="", VLOOKUP('Master List'!H73, 'CWM &amp; Location'!B:D, 2, FALSE), CONCATENATE(VLOOKUP('Master List'!H73, 'CWM &amp; Location'!B:D, 2, FALSE), " / ", VLOOKUP('Master List'!I73, 'CWM &amp; Location'!B:D, 2, FALSE)))</f>
        <v>Meddygaeth Gyffredinol (Mewnol) / Meddygaeth Geriatreg</v>
      </c>
      <c r="K73" s="47" t="str">
        <f>IF('Programmes (ENG)'!K73="Supervisor to be confirmed", "Goruchwyliwr I'w Gadarnhau", 'Programmes (ENG)'!K73)</f>
        <v>Dr Zahid Subhan</v>
      </c>
      <c r="L73" s="47" t="str">
        <f>VLOOKUP('Programmes (ENG)'!L73, 'CWM &amp; Location'!B:D, 2, FALSE)</f>
        <v>Ysbyty Prifysgol y Faenor</v>
      </c>
      <c r="M73" s="47" t="str">
        <f>VLOOKUP('Programmes (ENG)'!M73, 'CWM &amp; Location'!B:D, 2, FALSE)</f>
        <v>Cwmbrân</v>
      </c>
      <c r="N73" s="47" t="str">
        <f>IF('Master List'!O73="", VLOOKUP('Master List'!N73, 'CWM &amp; Location'!B:D, 2, FALSE), CONCATENATE(VLOOKUP('Master List'!N73, 'CWM &amp; Location'!B:D, 2, FALSE), " / ", VLOOKUP('Master List'!O73, 'CWM &amp; Location'!B:D, 2, FALSE)))</f>
        <v>Meddygaeth Fewnol Acíwt</v>
      </c>
      <c r="O73" s="47" t="str">
        <f>IF('Programmes (ENG)'!O73="Supervisor to be confirmed", "Goruchwyliwr I'w Gadarnhau", 'Programmes (ENG)'!O73)</f>
        <v>Dr Haris Saleem</v>
      </c>
      <c r="P73" s="47" t="str">
        <f>VLOOKUP('Programmes (ENG)'!P73, 'CWM &amp; Location'!B:D, 2, FALSE)</f>
        <v>Ysbyty Prifysgol y Faenor</v>
      </c>
      <c r="Q73" s="47" t="str">
        <f>VLOOKUP('Programmes (ENG)'!Q73, 'CWM &amp; Location'!B:D, 2, FALSE)</f>
        <v>Cwmbrân</v>
      </c>
      <c r="R73" s="47" t="str">
        <f>IF('Master List'!U73="", VLOOKUP('Master List'!T73, 'CWM &amp; Location'!B:D, 2, FALSE), CONCATENATE(VLOOKUP('Master List'!T73, 'CWM &amp; Location'!B:D, 2, FALSE), " / ", VLOOKUP('Master List'!U73, 'CWM &amp; Location'!B:D, 2, FALSE)))</f>
        <v>Pediatreg</v>
      </c>
      <c r="S73" s="47" t="str">
        <f>IF('Programmes (ENG)'!S73="Supervisor to be confirmed", "Goruchwyliwr I'w Gadarnhau", 'Programmes (ENG)'!S73)</f>
        <v>Dr Rachel Bebb</v>
      </c>
      <c r="T73" s="49" t="str">
        <f>IF('Master List'!Y73="", "", VLOOKUP('Programmes (ENG)'!T73, 'CWM &amp; Location'!B:D, 2, FALSE))</f>
        <v/>
      </c>
      <c r="U73" s="49" t="str">
        <f>IF(T73="", "", VLOOKUP('Programmes (ENG)'!U73, 'CWM &amp; Location'!B:D, 2, FALSE))</f>
        <v/>
      </c>
      <c r="V73" s="49" t="str">
        <f>IF('Programmes (ENG)'!V73="", "", VLOOKUP('Programmes (ENG)'!V73, 'CWM &amp; Location'!B:D, 2, FALSE))</f>
        <v/>
      </c>
      <c r="W73" s="49" t="str">
        <f>IF('Programmes (ENG)'!W73="", "", IF('Programmes (ENG)'!W73="Supervisor to be confirmed", 'CWM &amp; Location'!$C$207, 'Programmes (ENG)'!W73))</f>
        <v/>
      </c>
    </row>
    <row r="74" spans="1:23" ht="33.75" customHeight="1" x14ac:dyDescent="0.25">
      <c r="A74" s="47" t="str">
        <f>'Master List'!A74</f>
        <v>FP</v>
      </c>
      <c r="B74" s="47" t="str">
        <f>'Master List'!B74</f>
        <v>F2/7A6/025a</v>
      </c>
      <c r="C74" s="47" t="str">
        <f>'Master List'!C74</f>
        <v>WAL/F2/025a</v>
      </c>
      <c r="D74" s="48">
        <f>'Programmes (ENG)'!D74</f>
        <v>1</v>
      </c>
      <c r="E74" s="54" t="str">
        <f t="shared" si="1"/>
        <v>Meddygaeth Frys, Hematoleg, Anestheteg / Meddygaeth Gofal Dwys</v>
      </c>
      <c r="F74" s="49" t="str">
        <f>VLOOKUP('Programmes (ENG)'!F74, 'CWM &amp; Location'!B:D, 2, FALSE)</f>
        <v>Bwrdd Iechyd Prifysgol Aneurin Bevan</v>
      </c>
      <c r="G74" s="49" t="str">
        <f>IF('Programmes (ENG)'!G74="Supervisor to be confirmed", "Goruchwyliwr I'w Gadarnhau", 'Programmes (ENG)'!G74)</f>
        <v>Mr Naresh Thirumalai</v>
      </c>
      <c r="H74" s="47" t="str">
        <f>VLOOKUP('Programmes (ENG)'!H74, 'CWM &amp; Location'!B:D, 2, FALSE)</f>
        <v>Ysbyty Prifysgol y Faenor</v>
      </c>
      <c r="I74" s="47" t="str">
        <f>VLOOKUP('Programmes (ENG)'!I74, 'CWM &amp; Location'!B:D, 2, FALSE)</f>
        <v>Cwmbrân</v>
      </c>
      <c r="J74" s="47" t="str">
        <f>IF('Master List'!I74="", VLOOKUP('Master List'!H74, 'CWM &amp; Location'!B:D, 2, FALSE), CONCATENATE(VLOOKUP('Master List'!H74, 'CWM &amp; Location'!B:D, 2, FALSE), " / ", VLOOKUP('Master List'!I74, 'CWM &amp; Location'!B:D, 2, FALSE)))</f>
        <v>Meddygaeth Frys</v>
      </c>
      <c r="K74" s="47" t="str">
        <f>IF('Programmes (ENG)'!K74="Supervisor to be confirmed", "Goruchwyliwr I'w Gadarnhau", 'Programmes (ENG)'!K74)</f>
        <v>Mr Naresh Thirumalai</v>
      </c>
      <c r="L74" s="47" t="str">
        <f>VLOOKUP('Programmes (ENG)'!L74, 'CWM &amp; Location'!B:D, 2, FALSE)</f>
        <v>Ysbyty Prifysgol y Faenor</v>
      </c>
      <c r="M74" s="47" t="str">
        <f>VLOOKUP('Programmes (ENG)'!M74, 'CWM &amp; Location'!B:D, 2, FALSE)</f>
        <v>Cwmbrân</v>
      </c>
      <c r="N74" s="47" t="str">
        <f>IF('Master List'!O74="", VLOOKUP('Master List'!N74, 'CWM &amp; Location'!B:D, 2, FALSE), CONCATENATE(VLOOKUP('Master List'!N74, 'CWM &amp; Location'!B:D, 2, FALSE), " / ", VLOOKUP('Master List'!O74, 'CWM &amp; Location'!B:D, 2, FALSE)))</f>
        <v>Hematoleg</v>
      </c>
      <c r="O74" s="47" t="str">
        <f>IF('Programmes (ENG)'!O74="Supervisor to be confirmed", "Goruchwyliwr I'w Gadarnhau", 'Programmes (ENG)'!O74)</f>
        <v>Dr Chris Jenkins</v>
      </c>
      <c r="P74" s="47" t="str">
        <f>VLOOKUP('Programmes (ENG)'!P74, 'CWM &amp; Location'!B:D, 2, FALSE)</f>
        <v>Ysbyty Prifysgol y Faenor</v>
      </c>
      <c r="Q74" s="47" t="str">
        <f>VLOOKUP('Programmes (ENG)'!Q74, 'CWM &amp; Location'!B:D, 2, FALSE)</f>
        <v>Cwmbrân</v>
      </c>
      <c r="R74" s="47" t="str">
        <f>IF('Master List'!U74="", VLOOKUP('Master List'!T74, 'CWM &amp; Location'!B:D, 2, FALSE), CONCATENATE(VLOOKUP('Master List'!T74, 'CWM &amp; Location'!B:D, 2, FALSE), " / ", VLOOKUP('Master List'!U74, 'CWM &amp; Location'!B:D, 2, FALSE)))</f>
        <v>Anestheteg / Meddygaeth Gofal Dwys</v>
      </c>
      <c r="S74" s="47" t="str">
        <f>IF('Programmes (ENG)'!S74="Supervisor to be confirmed", "Goruchwyliwr I'w Gadarnhau", 'Programmes (ENG)'!S74)</f>
        <v>Dr Tom Moses</v>
      </c>
      <c r="T74" s="49" t="str">
        <f>IF('Master List'!Y74="", "", VLOOKUP('Programmes (ENG)'!T74, 'CWM &amp; Location'!B:D, 2, FALSE))</f>
        <v/>
      </c>
      <c r="U74" s="49" t="str">
        <f>IF(T74="", "", VLOOKUP('Programmes (ENG)'!U74, 'CWM &amp; Location'!B:D, 2, FALSE))</f>
        <v/>
      </c>
      <c r="V74" s="49" t="str">
        <f>IF('Programmes (ENG)'!V74="", "", VLOOKUP('Programmes (ENG)'!V74, 'CWM &amp; Location'!B:D, 2, FALSE))</f>
        <v/>
      </c>
      <c r="W74" s="49" t="str">
        <f>IF('Programmes (ENG)'!W74="", "", IF('Programmes (ENG)'!W74="Supervisor to be confirmed", 'CWM &amp; Location'!$C$207, 'Programmes (ENG)'!W74))</f>
        <v/>
      </c>
    </row>
    <row r="75" spans="1:23" ht="33.75" customHeight="1" x14ac:dyDescent="0.25">
      <c r="A75" s="47" t="str">
        <f>'Master List'!A75</f>
        <v>FP</v>
      </c>
      <c r="B75" s="47" t="str">
        <f>'Master List'!B75</f>
        <v>F2/7A6/025b</v>
      </c>
      <c r="C75" s="47" t="str">
        <f>'Master List'!C75</f>
        <v>WAL/F2/025b</v>
      </c>
      <c r="D75" s="48">
        <f>'Programmes (ENG)'!D75</f>
        <v>1</v>
      </c>
      <c r="E75" s="54" t="str">
        <f t="shared" si="1"/>
        <v>Anestheteg / Meddygaeth Gofal Dwys, Meddygaeth Frys, Hematoleg</v>
      </c>
      <c r="F75" s="49" t="str">
        <f>VLOOKUP('Programmes (ENG)'!F75, 'CWM &amp; Location'!B:D, 2, FALSE)</f>
        <v>Bwrdd Iechyd Prifysgol Aneurin Bevan</v>
      </c>
      <c r="G75" s="49" t="str">
        <f>IF('Programmes (ENG)'!G75="Supervisor to be confirmed", "Goruchwyliwr I'w Gadarnhau", 'Programmes (ENG)'!G75)</f>
        <v>Dr Tom Moses</v>
      </c>
      <c r="H75" s="47" t="str">
        <f>VLOOKUP('Programmes (ENG)'!H75, 'CWM &amp; Location'!B:D, 2, FALSE)</f>
        <v>Ysbyty Prifysgol y Faenor</v>
      </c>
      <c r="I75" s="47" t="str">
        <f>VLOOKUP('Programmes (ENG)'!I75, 'CWM &amp; Location'!B:D, 2, FALSE)</f>
        <v>Cwmbrân</v>
      </c>
      <c r="J75" s="47" t="str">
        <f>IF('Master List'!I75="", VLOOKUP('Master List'!H75, 'CWM &amp; Location'!B:D, 2, FALSE), CONCATENATE(VLOOKUP('Master List'!H75, 'CWM &amp; Location'!B:D, 2, FALSE), " / ", VLOOKUP('Master List'!I75, 'CWM &amp; Location'!B:D, 2, FALSE)))</f>
        <v>Anestheteg / Meddygaeth Gofal Dwys</v>
      </c>
      <c r="K75" s="47" t="str">
        <f>IF('Programmes (ENG)'!K75="Supervisor to be confirmed", "Goruchwyliwr I'w Gadarnhau", 'Programmes (ENG)'!K75)</f>
        <v>Dr Tom Moses</v>
      </c>
      <c r="L75" s="47" t="str">
        <f>VLOOKUP('Programmes (ENG)'!L75, 'CWM &amp; Location'!B:D, 2, FALSE)</f>
        <v>Ysbyty Prifysgol y Faenor</v>
      </c>
      <c r="M75" s="47" t="str">
        <f>VLOOKUP('Programmes (ENG)'!M75, 'CWM &amp; Location'!B:D, 2, FALSE)</f>
        <v>Cwmbrân</v>
      </c>
      <c r="N75" s="47" t="str">
        <f>IF('Master List'!O75="", VLOOKUP('Master List'!N75, 'CWM &amp; Location'!B:D, 2, FALSE), CONCATENATE(VLOOKUP('Master List'!N75, 'CWM &amp; Location'!B:D, 2, FALSE), " / ", VLOOKUP('Master List'!O75, 'CWM &amp; Location'!B:D, 2, FALSE)))</f>
        <v>Meddygaeth Frys</v>
      </c>
      <c r="O75" s="47" t="str">
        <f>IF('Programmes (ENG)'!O75="Supervisor to be confirmed", "Goruchwyliwr I'w Gadarnhau", 'Programmes (ENG)'!O75)</f>
        <v>Mr Naresh Thirumalai</v>
      </c>
      <c r="P75" s="47" t="str">
        <f>VLOOKUP('Programmes (ENG)'!P75, 'CWM &amp; Location'!B:D, 2, FALSE)</f>
        <v>Ysbyty Prifysgol y Faenor</v>
      </c>
      <c r="Q75" s="47" t="str">
        <f>VLOOKUP('Programmes (ENG)'!Q75, 'CWM &amp; Location'!B:D, 2, FALSE)</f>
        <v>Cwmbrân</v>
      </c>
      <c r="R75" s="47" t="str">
        <f>IF('Master List'!U75="", VLOOKUP('Master List'!T75, 'CWM &amp; Location'!B:D, 2, FALSE), CONCATENATE(VLOOKUP('Master List'!T75, 'CWM &amp; Location'!B:D, 2, FALSE), " / ", VLOOKUP('Master List'!U75, 'CWM &amp; Location'!B:D, 2, FALSE)))</f>
        <v>Hematoleg</v>
      </c>
      <c r="S75" s="47" t="str">
        <f>IF('Programmes (ENG)'!S75="Supervisor to be confirmed", "Goruchwyliwr I'w Gadarnhau", 'Programmes (ENG)'!S75)</f>
        <v>Dr Chris Jenkins</v>
      </c>
      <c r="T75" s="49" t="str">
        <f>IF('Master List'!Y75="", "", VLOOKUP('Programmes (ENG)'!T75, 'CWM &amp; Location'!B:D, 2, FALSE))</f>
        <v/>
      </c>
      <c r="U75" s="49" t="str">
        <f>IF(T75="", "", VLOOKUP('Programmes (ENG)'!U75, 'CWM &amp; Location'!B:D, 2, FALSE))</f>
        <v/>
      </c>
      <c r="V75" s="49" t="str">
        <f>IF('Programmes (ENG)'!V75="", "", VLOOKUP('Programmes (ENG)'!V75, 'CWM &amp; Location'!B:D, 2, FALSE))</f>
        <v/>
      </c>
      <c r="W75" s="49" t="str">
        <f>IF('Programmes (ENG)'!W75="", "", IF('Programmes (ENG)'!W75="Supervisor to be confirmed", 'CWM &amp; Location'!$C$207, 'Programmes (ENG)'!W75))</f>
        <v/>
      </c>
    </row>
    <row r="76" spans="1:23" ht="33.75" customHeight="1" x14ac:dyDescent="0.25">
      <c r="A76" s="47" t="str">
        <f>'Master List'!A76</f>
        <v>FP</v>
      </c>
      <c r="B76" s="47" t="str">
        <f>'Master List'!B76</f>
        <v>F2/7A6/025c</v>
      </c>
      <c r="C76" s="47" t="str">
        <f>'Master List'!C76</f>
        <v>WAL/F2/025c</v>
      </c>
      <c r="D76" s="48">
        <f>'Programmes (ENG)'!D76</f>
        <v>1</v>
      </c>
      <c r="E76" s="54" t="str">
        <f t="shared" si="1"/>
        <v>Hematoleg, Anestheteg / Meddygaeth Gofal Dwys, Meddygaeth Frys</v>
      </c>
      <c r="F76" s="49" t="str">
        <f>VLOOKUP('Programmes (ENG)'!F76, 'CWM &amp; Location'!B:D, 2, FALSE)</f>
        <v>Bwrdd Iechyd Prifysgol Aneurin Bevan</v>
      </c>
      <c r="G76" s="49" t="str">
        <f>IF('Programmes (ENG)'!G76="Supervisor to be confirmed", "Goruchwyliwr I'w Gadarnhau", 'Programmes (ENG)'!G76)</f>
        <v>Dr Chris Jenkins</v>
      </c>
      <c r="H76" s="47" t="str">
        <f>VLOOKUP('Programmes (ENG)'!H76, 'CWM &amp; Location'!B:D, 2, FALSE)</f>
        <v>Ysbyty Prifysgol y Faenor</v>
      </c>
      <c r="I76" s="47" t="str">
        <f>VLOOKUP('Programmes (ENG)'!I76, 'CWM &amp; Location'!B:D, 2, FALSE)</f>
        <v>Cwmbrân</v>
      </c>
      <c r="J76" s="47" t="str">
        <f>IF('Master List'!I76="", VLOOKUP('Master List'!H76, 'CWM &amp; Location'!B:D, 2, FALSE), CONCATENATE(VLOOKUP('Master List'!H76, 'CWM &amp; Location'!B:D, 2, FALSE), " / ", VLOOKUP('Master List'!I76, 'CWM &amp; Location'!B:D, 2, FALSE)))</f>
        <v>Hematoleg</v>
      </c>
      <c r="K76" s="47" t="str">
        <f>IF('Programmes (ENG)'!K76="Supervisor to be confirmed", "Goruchwyliwr I'w Gadarnhau", 'Programmes (ENG)'!K76)</f>
        <v>Dr Chris Jenkins</v>
      </c>
      <c r="L76" s="47" t="str">
        <f>VLOOKUP('Programmes (ENG)'!L76, 'CWM &amp; Location'!B:D, 2, FALSE)</f>
        <v>Ysbyty Prifysgol y Faenor</v>
      </c>
      <c r="M76" s="47" t="str">
        <f>VLOOKUP('Programmes (ENG)'!M76, 'CWM &amp; Location'!B:D, 2, FALSE)</f>
        <v>Cwmbrân</v>
      </c>
      <c r="N76" s="47" t="str">
        <f>IF('Master List'!O76="", VLOOKUP('Master List'!N76, 'CWM &amp; Location'!B:D, 2, FALSE), CONCATENATE(VLOOKUP('Master List'!N76, 'CWM &amp; Location'!B:D, 2, FALSE), " / ", VLOOKUP('Master List'!O76, 'CWM &amp; Location'!B:D, 2, FALSE)))</f>
        <v>Anestheteg / Meddygaeth Gofal Dwys</v>
      </c>
      <c r="O76" s="47" t="str">
        <f>IF('Programmes (ENG)'!O76="Supervisor to be confirmed", "Goruchwyliwr I'w Gadarnhau", 'Programmes (ENG)'!O76)</f>
        <v>Dr Tom Moses</v>
      </c>
      <c r="P76" s="47" t="str">
        <f>VLOOKUP('Programmes (ENG)'!P76, 'CWM &amp; Location'!B:D, 2, FALSE)</f>
        <v>Ysbyty Prifysgol y Faenor</v>
      </c>
      <c r="Q76" s="47" t="str">
        <f>VLOOKUP('Programmes (ENG)'!Q76, 'CWM &amp; Location'!B:D, 2, FALSE)</f>
        <v>Cwmbrân</v>
      </c>
      <c r="R76" s="47" t="str">
        <f>IF('Master List'!U76="", VLOOKUP('Master List'!T76, 'CWM &amp; Location'!B:D, 2, FALSE), CONCATENATE(VLOOKUP('Master List'!T76, 'CWM &amp; Location'!B:D, 2, FALSE), " / ", VLOOKUP('Master List'!U76, 'CWM &amp; Location'!B:D, 2, FALSE)))</f>
        <v>Meddygaeth Frys</v>
      </c>
      <c r="S76" s="47" t="str">
        <f>IF('Programmes (ENG)'!S76="Supervisor to be confirmed", "Goruchwyliwr I'w Gadarnhau", 'Programmes (ENG)'!S76)</f>
        <v>Mr Naresh Thirumalai</v>
      </c>
      <c r="T76" s="49" t="str">
        <f>IF('Master List'!Y76="", "", VLOOKUP('Programmes (ENG)'!T76, 'CWM &amp; Location'!B:D, 2, FALSE))</f>
        <v/>
      </c>
      <c r="U76" s="49" t="str">
        <f>IF(T76="", "", VLOOKUP('Programmes (ENG)'!U76, 'CWM &amp; Location'!B:D, 2, FALSE))</f>
        <v/>
      </c>
      <c r="V76" s="49" t="str">
        <f>IF('Programmes (ENG)'!V76="", "", VLOOKUP('Programmes (ENG)'!V76, 'CWM &amp; Location'!B:D, 2, FALSE))</f>
        <v/>
      </c>
      <c r="W76" s="49" t="str">
        <f>IF('Programmes (ENG)'!W76="", "", IF('Programmes (ENG)'!W76="Supervisor to be confirmed", 'CWM &amp; Location'!$C$207, 'Programmes (ENG)'!W76))</f>
        <v/>
      </c>
    </row>
    <row r="77" spans="1:23" ht="33.75" customHeight="1" x14ac:dyDescent="0.25">
      <c r="A77" s="47" t="str">
        <f>'Master List'!A77</f>
        <v>FP</v>
      </c>
      <c r="B77" s="47" t="str">
        <f>'Master List'!B77</f>
        <v>F2/7A6/026a</v>
      </c>
      <c r="C77" s="47" t="str">
        <f>'Master List'!C77</f>
        <v>WAL/F2/026a</v>
      </c>
      <c r="D77" s="48">
        <f>'Programmes (ENG)'!D77</f>
        <v>1</v>
      </c>
      <c r="E77" s="54" t="str">
        <f t="shared" si="1"/>
        <v>Meddygaeth Gyffredinol (Mewnol) / Orthogeriatreg, Trawma Llawdriniaeth Orthopedig, Meddygaeth Frys</v>
      </c>
      <c r="F77" s="49" t="str">
        <f>VLOOKUP('Programmes (ENG)'!F77, 'CWM &amp; Location'!B:D, 2, FALSE)</f>
        <v>Bwrdd Iechyd Prifysgol Aneurin Bevan</v>
      </c>
      <c r="G77" s="49" t="str">
        <f>IF('Programmes (ENG)'!G77="Supervisor to be confirmed", "Goruchwyliwr I'w Gadarnhau", 'Programmes (ENG)'!G77)</f>
        <v>Dr Inderpal Singh</v>
      </c>
      <c r="H77" s="47" t="str">
        <f>VLOOKUP('Programmes (ENG)'!H77, 'CWM &amp; Location'!B:D, 2, FALSE)</f>
        <v>Ysbyty Ystrad Fawr</v>
      </c>
      <c r="I77" s="47" t="str">
        <f>VLOOKUP('Programmes (ENG)'!I77, 'CWM &amp; Location'!B:D, 2, FALSE)</f>
        <v>Ystrad Mynach</v>
      </c>
      <c r="J77" s="47" t="str">
        <f>IF('Master List'!I77="", VLOOKUP('Master List'!H77, 'CWM &amp; Location'!B:D, 2, FALSE), CONCATENATE(VLOOKUP('Master List'!H77, 'CWM &amp; Location'!B:D, 2, FALSE), " / ", VLOOKUP('Master List'!I77, 'CWM &amp; Location'!B:D, 2, FALSE)))</f>
        <v>Meddygaeth Gyffredinol (Mewnol) / Orthogeriatreg</v>
      </c>
      <c r="K77" s="47" t="str">
        <f>IF('Programmes (ENG)'!K77="Supervisor to be confirmed", "Goruchwyliwr I'w Gadarnhau", 'Programmes (ENG)'!K77)</f>
        <v>Dr Inderpal Singh</v>
      </c>
      <c r="L77" s="47" t="str">
        <f>VLOOKUP('Programmes (ENG)'!L77, 'CWM &amp; Location'!B:D, 2, FALSE)</f>
        <v>Ysbyty Prifysgol y Faenor / Ysbyty Brenhinol Gwent</v>
      </c>
      <c r="M77" s="47" t="str">
        <f>VLOOKUP('Programmes (ENG)'!M77, 'CWM &amp; Location'!B:D, 2, FALSE)</f>
        <v>Cwmbrân / Casnewydd</v>
      </c>
      <c r="N77" s="47" t="str">
        <f>IF('Master List'!O77="", VLOOKUP('Master List'!N77, 'CWM &amp; Location'!B:D, 2, FALSE), CONCATENATE(VLOOKUP('Master List'!N77, 'CWM &amp; Location'!B:D, 2, FALSE), " / ", VLOOKUP('Master List'!O77, 'CWM &amp; Location'!B:D, 2, FALSE)))</f>
        <v>Trawma Llawdriniaeth Orthopedig</v>
      </c>
      <c r="O77" s="47" t="str">
        <f>IF('Programmes (ENG)'!O77="Supervisor to be confirmed", "Goruchwyliwr I'w Gadarnhau", 'Programmes (ENG)'!O77)</f>
        <v>Mr Yogesh Nathdwarawala</v>
      </c>
      <c r="P77" s="47" t="str">
        <f>VLOOKUP('Programmes (ENG)'!P77, 'CWM &amp; Location'!B:D, 2, FALSE)</f>
        <v>Ysbyty Prifysgol y Faenor</v>
      </c>
      <c r="Q77" s="47" t="str">
        <f>VLOOKUP('Programmes (ENG)'!Q77, 'CWM &amp; Location'!B:D, 2, FALSE)</f>
        <v>Cwmbrân</v>
      </c>
      <c r="R77" s="47" t="str">
        <f>IF('Master List'!U77="", VLOOKUP('Master List'!T77, 'CWM &amp; Location'!B:D, 2, FALSE), CONCATENATE(VLOOKUP('Master List'!T77, 'CWM &amp; Location'!B:D, 2, FALSE), " / ", VLOOKUP('Master List'!U77, 'CWM &amp; Location'!B:D, 2, FALSE)))</f>
        <v>Meddygaeth Frys</v>
      </c>
      <c r="S77" s="47" t="str">
        <f>IF('Programmes (ENG)'!S77="Supervisor to be confirmed", "Goruchwyliwr I'w Gadarnhau", 'Programmes (ENG)'!S77)</f>
        <v>Dr Owain Chandler</v>
      </c>
      <c r="T77" s="49" t="str">
        <f>IF('Master List'!Y77="", "", VLOOKUP('Programmes (ENG)'!T77, 'CWM &amp; Location'!B:D, 2, FALSE))</f>
        <v/>
      </c>
      <c r="U77" s="49" t="str">
        <f>IF(T77="", "", VLOOKUP('Programmes (ENG)'!U77, 'CWM &amp; Location'!B:D, 2, FALSE))</f>
        <v/>
      </c>
      <c r="V77" s="49" t="str">
        <f>IF('Programmes (ENG)'!V77="", "", VLOOKUP('Programmes (ENG)'!V77, 'CWM &amp; Location'!B:D, 2, FALSE))</f>
        <v/>
      </c>
      <c r="W77" s="49" t="str">
        <f>IF('Programmes (ENG)'!W77="", "", IF('Programmes (ENG)'!W77="Supervisor to be confirmed", 'CWM &amp; Location'!$C$207, 'Programmes (ENG)'!W77))</f>
        <v/>
      </c>
    </row>
    <row r="78" spans="1:23" ht="33.75" customHeight="1" x14ac:dyDescent="0.25">
      <c r="A78" s="47" t="str">
        <f>'Master List'!A78</f>
        <v>FP</v>
      </c>
      <c r="B78" s="47" t="str">
        <f>'Master List'!B78</f>
        <v>F2/7A6/026b</v>
      </c>
      <c r="C78" s="47" t="str">
        <f>'Master List'!C78</f>
        <v>WAL/F2/026b</v>
      </c>
      <c r="D78" s="48">
        <f>'Programmes (ENG)'!D78</f>
        <v>1</v>
      </c>
      <c r="E78" s="54" t="str">
        <f t="shared" si="1"/>
        <v>Meddygaeth Frys, Meddygaeth Gyffredinol (Mewnol) / Orthogeriatreg, Trawma Llawdriniaeth Orthopedig</v>
      </c>
      <c r="F78" s="49" t="str">
        <f>VLOOKUP('Programmes (ENG)'!F78, 'CWM &amp; Location'!B:D, 2, FALSE)</f>
        <v>Bwrdd Iechyd Prifysgol Aneurin Bevan</v>
      </c>
      <c r="G78" s="49" t="str">
        <f>IF('Programmes (ENG)'!G78="Supervisor to be confirmed", "Goruchwyliwr I'w Gadarnhau", 'Programmes (ENG)'!G78)</f>
        <v>Dr Owain Chandler</v>
      </c>
      <c r="H78" s="47" t="str">
        <f>VLOOKUP('Programmes (ENG)'!H78, 'CWM &amp; Location'!B:D, 2, FALSE)</f>
        <v>Ysbyty Prifysgol y Faenor</v>
      </c>
      <c r="I78" s="47" t="str">
        <f>VLOOKUP('Programmes (ENG)'!I78, 'CWM &amp; Location'!B:D, 2, FALSE)</f>
        <v>Cwmbrân</v>
      </c>
      <c r="J78" s="47" t="str">
        <f>IF('Master List'!I78="", VLOOKUP('Master List'!H78, 'CWM &amp; Location'!B:D, 2, FALSE), CONCATENATE(VLOOKUP('Master List'!H78, 'CWM &amp; Location'!B:D, 2, FALSE), " / ", VLOOKUP('Master List'!I78, 'CWM &amp; Location'!B:D, 2, FALSE)))</f>
        <v>Meddygaeth Frys</v>
      </c>
      <c r="K78" s="47" t="str">
        <f>IF('Programmes (ENG)'!K78="Supervisor to be confirmed", "Goruchwyliwr I'w Gadarnhau", 'Programmes (ENG)'!K78)</f>
        <v>Dr Owain Chandler</v>
      </c>
      <c r="L78" s="47" t="str">
        <f>VLOOKUP('Programmes (ENG)'!L78, 'CWM &amp; Location'!B:D, 2, FALSE)</f>
        <v>Ysbyty Ystrad Fawr</v>
      </c>
      <c r="M78" s="47" t="str">
        <f>VLOOKUP('Programmes (ENG)'!M78, 'CWM &amp; Location'!B:D, 2, FALSE)</f>
        <v>Ystrad Mynach</v>
      </c>
      <c r="N78" s="47" t="str">
        <f>IF('Master List'!O78="", VLOOKUP('Master List'!N78, 'CWM &amp; Location'!B:D, 2, FALSE), CONCATENATE(VLOOKUP('Master List'!N78, 'CWM &amp; Location'!B:D, 2, FALSE), " / ", VLOOKUP('Master List'!O78, 'CWM &amp; Location'!B:D, 2, FALSE)))</f>
        <v>Meddygaeth Gyffredinol (Mewnol) / Orthogeriatreg</v>
      </c>
      <c r="O78" s="47" t="str">
        <f>IF('Programmes (ENG)'!O78="Supervisor to be confirmed", "Goruchwyliwr I'w Gadarnhau", 'Programmes (ENG)'!O78)</f>
        <v>Dr Inderpal Singh</v>
      </c>
      <c r="P78" s="47" t="str">
        <f>VLOOKUP('Programmes (ENG)'!P78, 'CWM &amp; Location'!B:D, 2, FALSE)</f>
        <v>Ysbyty Prifysgol y Faenor / Ysbyty Brenhinol Gwent</v>
      </c>
      <c r="Q78" s="47" t="str">
        <f>VLOOKUP('Programmes (ENG)'!Q78, 'CWM &amp; Location'!B:D, 2, FALSE)</f>
        <v>Cwmbrân / Casnewydd</v>
      </c>
      <c r="R78" s="47" t="str">
        <f>IF('Master List'!U78="", VLOOKUP('Master List'!T78, 'CWM &amp; Location'!B:D, 2, FALSE), CONCATENATE(VLOOKUP('Master List'!T78, 'CWM &amp; Location'!B:D, 2, FALSE), " / ", VLOOKUP('Master List'!U78, 'CWM &amp; Location'!B:D, 2, FALSE)))</f>
        <v>Trawma Llawdriniaeth Orthopedig</v>
      </c>
      <c r="S78" s="47" t="str">
        <f>IF('Programmes (ENG)'!S78="Supervisor to be confirmed", "Goruchwyliwr I'w Gadarnhau", 'Programmes (ENG)'!S78)</f>
        <v>Mr Yogesh Nathdwarawala</v>
      </c>
      <c r="T78" s="49" t="str">
        <f>IF('Master List'!Y78="", "", VLOOKUP('Programmes (ENG)'!T78, 'CWM &amp; Location'!B:D, 2, FALSE))</f>
        <v/>
      </c>
      <c r="U78" s="49" t="str">
        <f>IF(T78="", "", VLOOKUP('Programmes (ENG)'!U78, 'CWM &amp; Location'!B:D, 2, FALSE))</f>
        <v/>
      </c>
      <c r="V78" s="49" t="str">
        <f>IF('Programmes (ENG)'!V78="", "", VLOOKUP('Programmes (ENG)'!V78, 'CWM &amp; Location'!B:D, 2, FALSE))</f>
        <v/>
      </c>
      <c r="W78" s="49" t="str">
        <f>IF('Programmes (ENG)'!W78="", "", IF('Programmes (ENG)'!W78="Supervisor to be confirmed", 'CWM &amp; Location'!$C$207, 'Programmes (ENG)'!W78))</f>
        <v/>
      </c>
    </row>
    <row r="79" spans="1:23" ht="33.75" customHeight="1" x14ac:dyDescent="0.25">
      <c r="A79" s="47" t="str">
        <f>'Master List'!A79</f>
        <v>FP</v>
      </c>
      <c r="B79" s="47" t="str">
        <f>'Master List'!B79</f>
        <v>F2/7A6/026c</v>
      </c>
      <c r="C79" s="47" t="str">
        <f>'Master List'!C79</f>
        <v>WAL/F2/026c</v>
      </c>
      <c r="D79" s="48">
        <f>'Programmes (ENG)'!D79</f>
        <v>1</v>
      </c>
      <c r="E79" s="54" t="str">
        <f t="shared" si="1"/>
        <v>Trawma Llawdriniaeth Orthopedig, Meddygaeth Frys, Meddygaeth Gyffredinol (Mewnol) / Orthogeriatreg</v>
      </c>
      <c r="F79" s="49" t="str">
        <f>VLOOKUP('Programmes (ENG)'!F79, 'CWM &amp; Location'!B:D, 2, FALSE)</f>
        <v>Bwrdd Iechyd Prifysgol Aneurin Bevan</v>
      </c>
      <c r="G79" s="49" t="str">
        <f>IF('Programmes (ENG)'!G79="Supervisor to be confirmed", "Goruchwyliwr I'w Gadarnhau", 'Programmes (ENG)'!G79)</f>
        <v>Mr Yogesh Nathdwarawala</v>
      </c>
      <c r="H79" s="47" t="str">
        <f>VLOOKUP('Programmes (ENG)'!H79, 'CWM &amp; Location'!B:D, 2, FALSE)</f>
        <v>Ysbyty Prifysgol y Faenor / Ysbyty Brenhinol Gwent</v>
      </c>
      <c r="I79" s="47" t="str">
        <f>VLOOKUP('Programmes (ENG)'!I79, 'CWM &amp; Location'!B:D, 2, FALSE)</f>
        <v>Cwmbrân / Casnewydd</v>
      </c>
      <c r="J79" s="47" t="str">
        <f>IF('Master List'!I79="", VLOOKUP('Master List'!H79, 'CWM &amp; Location'!B:D, 2, FALSE), CONCATENATE(VLOOKUP('Master List'!H79, 'CWM &amp; Location'!B:D, 2, FALSE), " / ", VLOOKUP('Master List'!I79, 'CWM &amp; Location'!B:D, 2, FALSE)))</f>
        <v>Trawma Llawdriniaeth Orthopedig</v>
      </c>
      <c r="K79" s="47" t="str">
        <f>IF('Programmes (ENG)'!K79="Supervisor to be confirmed", "Goruchwyliwr I'w Gadarnhau", 'Programmes (ENG)'!K79)</f>
        <v>Mr Yogesh Nathdwarawala</v>
      </c>
      <c r="L79" s="47" t="str">
        <f>VLOOKUP('Programmes (ENG)'!L79, 'CWM &amp; Location'!B:D, 2, FALSE)</f>
        <v>Ysbyty Prifysgol y Faenor</v>
      </c>
      <c r="M79" s="47" t="str">
        <f>VLOOKUP('Programmes (ENG)'!M79, 'CWM &amp; Location'!B:D, 2, FALSE)</f>
        <v>Cwmbrân</v>
      </c>
      <c r="N79" s="47" t="str">
        <f>IF('Master List'!O79="", VLOOKUP('Master List'!N79, 'CWM &amp; Location'!B:D, 2, FALSE), CONCATENATE(VLOOKUP('Master List'!N79, 'CWM &amp; Location'!B:D, 2, FALSE), " / ", VLOOKUP('Master List'!O79, 'CWM &amp; Location'!B:D, 2, FALSE)))</f>
        <v>Meddygaeth Frys</v>
      </c>
      <c r="O79" s="47" t="str">
        <f>IF('Programmes (ENG)'!O79="Supervisor to be confirmed", "Goruchwyliwr I'w Gadarnhau", 'Programmes (ENG)'!O79)</f>
        <v>Dr Owain Chandler</v>
      </c>
      <c r="P79" s="47" t="str">
        <f>VLOOKUP('Programmes (ENG)'!P79, 'CWM &amp; Location'!B:D, 2, FALSE)</f>
        <v>Ysbyty Ystrad Fawr</v>
      </c>
      <c r="Q79" s="47" t="str">
        <f>VLOOKUP('Programmes (ENG)'!Q79, 'CWM &amp; Location'!B:D, 2, FALSE)</f>
        <v>Ystrad Mynach</v>
      </c>
      <c r="R79" s="47" t="str">
        <f>IF('Master List'!U79="", VLOOKUP('Master List'!T79, 'CWM &amp; Location'!B:D, 2, FALSE), CONCATENATE(VLOOKUP('Master List'!T79, 'CWM &amp; Location'!B:D, 2, FALSE), " / ", VLOOKUP('Master List'!U79, 'CWM &amp; Location'!B:D, 2, FALSE)))</f>
        <v>Meddygaeth Gyffredinol (Mewnol) / Orthogeriatreg</v>
      </c>
      <c r="S79" s="47" t="str">
        <f>IF('Programmes (ENG)'!S79="Supervisor to be confirmed", "Goruchwyliwr I'w Gadarnhau", 'Programmes (ENG)'!S79)</f>
        <v>Dr Inderpal Singh</v>
      </c>
      <c r="T79" s="49" t="str">
        <f>IF('Master List'!Y79="", "", VLOOKUP('Programmes (ENG)'!T79, 'CWM &amp; Location'!B:D, 2, FALSE))</f>
        <v/>
      </c>
      <c r="U79" s="49" t="str">
        <f>IF(T79="", "", VLOOKUP('Programmes (ENG)'!U79, 'CWM &amp; Location'!B:D, 2, FALSE))</f>
        <v/>
      </c>
      <c r="V79" s="49" t="str">
        <f>IF('Programmes (ENG)'!V79="", "", VLOOKUP('Programmes (ENG)'!V79, 'CWM &amp; Location'!B:D, 2, FALSE))</f>
        <v/>
      </c>
      <c r="W79" s="49" t="str">
        <f>IF('Programmes (ENG)'!W79="", "", IF('Programmes (ENG)'!W79="Supervisor to be confirmed", 'CWM &amp; Location'!$C$207, 'Programmes (ENG)'!W79))</f>
        <v/>
      </c>
    </row>
    <row r="80" spans="1:23" ht="33.75" customHeight="1" x14ac:dyDescent="0.25">
      <c r="A80" s="47" t="str">
        <f>'Master List'!A80</f>
        <v>FP</v>
      </c>
      <c r="B80" s="47" t="str">
        <f>'Master List'!B80</f>
        <v>F2/7A6/027a</v>
      </c>
      <c r="C80" s="47" t="str">
        <f>'Master List'!C80</f>
        <v>WAL/F2/027a</v>
      </c>
      <c r="D80" s="48">
        <f>'Programmes (ENG)'!D80</f>
        <v>1</v>
      </c>
      <c r="E80" s="54" t="str">
        <f t="shared" si="1"/>
        <v>Trawma Llawdriniaeth Orthopedig, Meddygaeth Geriatreg, Meddygaeth Frys</v>
      </c>
      <c r="F80" s="49" t="str">
        <f>VLOOKUP('Programmes (ENG)'!F80, 'CWM &amp; Location'!B:D, 2, FALSE)</f>
        <v>Bwrdd Iechyd Prifysgol Aneurin Bevan</v>
      </c>
      <c r="G80" s="49" t="str">
        <f>IF('Programmes (ENG)'!G80="Supervisor to be confirmed", "Goruchwyliwr I'w Gadarnhau", 'Programmes (ENG)'!G80)</f>
        <v>Mr Mark Lewis</v>
      </c>
      <c r="H80" s="47" t="str">
        <f>VLOOKUP('Programmes (ENG)'!H80, 'CWM &amp; Location'!B:D, 2, FALSE)</f>
        <v>Ysbyty Prifysgol y Faenor / Ysbyty Brenhinol Gwent</v>
      </c>
      <c r="I80" s="47" t="str">
        <f>VLOOKUP('Programmes (ENG)'!I80, 'CWM &amp; Location'!B:D, 2, FALSE)</f>
        <v>Cwmbrân / Casnewydd</v>
      </c>
      <c r="J80" s="47" t="str">
        <f>IF('Master List'!I80="", VLOOKUP('Master List'!H80, 'CWM &amp; Location'!B:D, 2, FALSE), CONCATENATE(VLOOKUP('Master List'!H80, 'CWM &amp; Location'!B:D, 2, FALSE), " / ", VLOOKUP('Master List'!I80, 'CWM &amp; Location'!B:D, 2, FALSE)))</f>
        <v>Trawma Llawdriniaeth Orthopedig</v>
      </c>
      <c r="K80" s="47" t="str">
        <f>IF('Programmes (ENG)'!K80="Supervisor to be confirmed", "Goruchwyliwr I'w Gadarnhau", 'Programmes (ENG)'!K80)</f>
        <v>Mr Mark Lewis</v>
      </c>
      <c r="L80" s="47" t="str">
        <f>VLOOKUP('Programmes (ENG)'!L80, 'CWM &amp; Location'!B:D, 2, FALSE)</f>
        <v>Ysbyty Ystrad Fawr</v>
      </c>
      <c r="M80" s="47" t="str">
        <f>VLOOKUP('Programmes (ENG)'!M80, 'CWM &amp; Location'!B:D, 2, FALSE)</f>
        <v>Ystrad Mynach</v>
      </c>
      <c r="N80" s="47" t="str">
        <f>IF('Master List'!O80="", VLOOKUP('Master List'!N80, 'CWM &amp; Location'!B:D, 2, FALSE), CONCATENATE(VLOOKUP('Master List'!N80, 'CWM &amp; Location'!B:D, 2, FALSE), " / ", VLOOKUP('Master List'!O80, 'CWM &amp; Location'!B:D, 2, FALSE)))</f>
        <v>Meddygaeth Geriatreg</v>
      </c>
      <c r="O80" s="47" t="str">
        <f>IF('Programmes (ENG)'!O80="Supervisor to be confirmed", "Goruchwyliwr I'w Gadarnhau", 'Programmes (ENG)'!O80)</f>
        <v>Dr Zahid Subhan</v>
      </c>
      <c r="P80" s="47" t="str">
        <f>VLOOKUP('Programmes (ENG)'!P80, 'CWM &amp; Location'!B:D, 2, FALSE)</f>
        <v>Ysbyty Prifysgol y Faenor</v>
      </c>
      <c r="Q80" s="47" t="str">
        <f>VLOOKUP('Programmes (ENG)'!Q80, 'CWM &amp; Location'!B:D, 2, FALSE)</f>
        <v>Cwmbrân</v>
      </c>
      <c r="R80" s="47" t="str">
        <f>IF('Master List'!U80="", VLOOKUP('Master List'!T80, 'CWM &amp; Location'!B:D, 2, FALSE), CONCATENATE(VLOOKUP('Master List'!T80, 'CWM &amp; Location'!B:D, 2, FALSE), " / ", VLOOKUP('Master List'!U80, 'CWM &amp; Location'!B:D, 2, FALSE)))</f>
        <v>Meddygaeth Frys</v>
      </c>
      <c r="S80" s="47" t="str">
        <f>IF('Programmes (ENG)'!S80="Supervisor to be confirmed", "Goruchwyliwr I'w Gadarnhau", 'Programmes (ENG)'!S80)</f>
        <v>Dr Jonathan Curry</v>
      </c>
      <c r="T80" s="49" t="str">
        <f>IF('Master List'!Y80="", "", VLOOKUP('Programmes (ENG)'!T80, 'CWM &amp; Location'!B:D, 2, FALSE))</f>
        <v/>
      </c>
      <c r="U80" s="49" t="str">
        <f>IF(T80="", "", VLOOKUP('Programmes (ENG)'!U80, 'CWM &amp; Location'!B:D, 2, FALSE))</f>
        <v/>
      </c>
      <c r="V80" s="49" t="str">
        <f>IF('Programmes (ENG)'!V80="", "", VLOOKUP('Programmes (ENG)'!V80, 'CWM &amp; Location'!B:D, 2, FALSE))</f>
        <v/>
      </c>
      <c r="W80" s="49" t="str">
        <f>IF('Programmes (ENG)'!W80="", "", IF('Programmes (ENG)'!W80="Supervisor to be confirmed", 'CWM &amp; Location'!$C$207, 'Programmes (ENG)'!W80))</f>
        <v/>
      </c>
    </row>
    <row r="81" spans="1:23" ht="33.75" customHeight="1" x14ac:dyDescent="0.25">
      <c r="A81" s="47" t="str">
        <f>'Master List'!A81</f>
        <v>FP</v>
      </c>
      <c r="B81" s="47" t="str">
        <f>'Master List'!B81</f>
        <v>F2/7A6/027b</v>
      </c>
      <c r="C81" s="47" t="str">
        <f>'Master List'!C81</f>
        <v>WAL/F2/027b</v>
      </c>
      <c r="D81" s="48">
        <f>'Programmes (ENG)'!D81</f>
        <v>1</v>
      </c>
      <c r="E81" s="54" t="str">
        <f t="shared" si="1"/>
        <v>Meddygaeth Frys, Trawma Llawdriniaeth Orthopedig, Meddygaeth Geriatreg</v>
      </c>
      <c r="F81" s="49" t="str">
        <f>VLOOKUP('Programmes (ENG)'!F81, 'CWM &amp; Location'!B:D, 2, FALSE)</f>
        <v>Bwrdd Iechyd Prifysgol Aneurin Bevan</v>
      </c>
      <c r="G81" s="49" t="str">
        <f>IF('Programmes (ENG)'!G81="Supervisor to be confirmed", "Goruchwyliwr I'w Gadarnhau", 'Programmes (ENG)'!G81)</f>
        <v>Dr Jonathan Curry</v>
      </c>
      <c r="H81" s="47" t="str">
        <f>VLOOKUP('Programmes (ENG)'!H81, 'CWM &amp; Location'!B:D, 2, FALSE)</f>
        <v>Ysbyty Prifysgol y Faenor</v>
      </c>
      <c r="I81" s="47" t="str">
        <f>VLOOKUP('Programmes (ENG)'!I81, 'CWM &amp; Location'!B:D, 2, FALSE)</f>
        <v>Cwmbrân</v>
      </c>
      <c r="J81" s="47" t="str">
        <f>IF('Master List'!I81="", VLOOKUP('Master List'!H81, 'CWM &amp; Location'!B:D, 2, FALSE), CONCATENATE(VLOOKUP('Master List'!H81, 'CWM &amp; Location'!B:D, 2, FALSE), " / ", VLOOKUP('Master List'!I81, 'CWM &amp; Location'!B:D, 2, FALSE)))</f>
        <v>Meddygaeth Frys</v>
      </c>
      <c r="K81" s="47" t="str">
        <f>IF('Programmes (ENG)'!K81="Supervisor to be confirmed", "Goruchwyliwr I'w Gadarnhau", 'Programmes (ENG)'!K81)</f>
        <v>Dr Jonathan Curry</v>
      </c>
      <c r="L81" s="47" t="str">
        <f>VLOOKUP('Programmes (ENG)'!L81, 'CWM &amp; Location'!B:D, 2, FALSE)</f>
        <v>Ysbyty Prifysgol y Faenor / Ysbyty Brenhinol Gwent</v>
      </c>
      <c r="M81" s="47" t="str">
        <f>VLOOKUP('Programmes (ENG)'!M81, 'CWM &amp; Location'!B:D, 2, FALSE)</f>
        <v>Cwmbrân / Casnewydd</v>
      </c>
      <c r="N81" s="47" t="str">
        <f>IF('Master List'!O81="", VLOOKUP('Master List'!N81, 'CWM &amp; Location'!B:D, 2, FALSE), CONCATENATE(VLOOKUP('Master List'!N81, 'CWM &amp; Location'!B:D, 2, FALSE), " / ", VLOOKUP('Master List'!O81, 'CWM &amp; Location'!B:D, 2, FALSE)))</f>
        <v>Trawma Llawdriniaeth Orthopedig</v>
      </c>
      <c r="O81" s="47" t="str">
        <f>IF('Programmes (ENG)'!O81="Supervisor to be confirmed", "Goruchwyliwr I'w Gadarnhau", 'Programmes (ENG)'!O81)</f>
        <v>Mr Mark Lewis</v>
      </c>
      <c r="P81" s="47" t="str">
        <f>VLOOKUP('Programmes (ENG)'!P81, 'CWM &amp; Location'!B:D, 2, FALSE)</f>
        <v>Ysbyty Ystrad Fawr</v>
      </c>
      <c r="Q81" s="47" t="str">
        <f>VLOOKUP('Programmes (ENG)'!Q81, 'CWM &amp; Location'!B:D, 2, FALSE)</f>
        <v>Ystrad Mynach</v>
      </c>
      <c r="R81" s="47" t="str">
        <f>IF('Master List'!U81="", VLOOKUP('Master List'!T81, 'CWM &amp; Location'!B:D, 2, FALSE), CONCATENATE(VLOOKUP('Master List'!T81, 'CWM &amp; Location'!B:D, 2, FALSE), " / ", VLOOKUP('Master List'!U81, 'CWM &amp; Location'!B:D, 2, FALSE)))</f>
        <v>Meddygaeth Geriatreg</v>
      </c>
      <c r="S81" s="47" t="str">
        <f>IF('Programmes (ENG)'!S81="Supervisor to be confirmed", "Goruchwyliwr I'w Gadarnhau", 'Programmes (ENG)'!S81)</f>
        <v>Dr Zahid Subhan</v>
      </c>
      <c r="T81" s="49" t="str">
        <f>IF('Master List'!Y81="", "", VLOOKUP('Programmes (ENG)'!T81, 'CWM &amp; Location'!B:D, 2, FALSE))</f>
        <v/>
      </c>
      <c r="U81" s="49" t="str">
        <f>IF(T81="", "", VLOOKUP('Programmes (ENG)'!U81, 'CWM &amp; Location'!B:D, 2, FALSE))</f>
        <v/>
      </c>
      <c r="V81" s="49" t="str">
        <f>IF('Programmes (ENG)'!V81="", "", VLOOKUP('Programmes (ENG)'!V81, 'CWM &amp; Location'!B:D, 2, FALSE))</f>
        <v/>
      </c>
      <c r="W81" s="49" t="str">
        <f>IF('Programmes (ENG)'!W81="", "", IF('Programmes (ENG)'!W81="Supervisor to be confirmed", 'CWM &amp; Location'!$C$207, 'Programmes (ENG)'!W81))</f>
        <v/>
      </c>
    </row>
    <row r="82" spans="1:23" ht="33.75" customHeight="1" x14ac:dyDescent="0.25">
      <c r="A82" s="47" t="str">
        <f>'Master List'!A82</f>
        <v>FP</v>
      </c>
      <c r="B82" s="47" t="str">
        <f>'Master List'!B82</f>
        <v>F2/7A6/027c</v>
      </c>
      <c r="C82" s="47" t="str">
        <f>'Master List'!C82</f>
        <v>WAL/F2/027c</v>
      </c>
      <c r="D82" s="48">
        <f>'Programmes (ENG)'!D82</f>
        <v>1</v>
      </c>
      <c r="E82" s="54" t="str">
        <f t="shared" si="1"/>
        <v>Meddygaeth Geriatreg, Meddygaeth Frys, Trawma Llawdriniaeth Orthopedig</v>
      </c>
      <c r="F82" s="49" t="str">
        <f>VLOOKUP('Programmes (ENG)'!F82, 'CWM &amp; Location'!B:D, 2, FALSE)</f>
        <v>Bwrdd Iechyd Prifysgol Aneurin Bevan</v>
      </c>
      <c r="G82" s="49" t="str">
        <f>IF('Programmes (ENG)'!G82="Supervisor to be confirmed", "Goruchwyliwr I'w Gadarnhau", 'Programmes (ENG)'!G82)</f>
        <v>Dr Zahid Subhan</v>
      </c>
      <c r="H82" s="47" t="str">
        <f>VLOOKUP('Programmes (ENG)'!H82, 'CWM &amp; Location'!B:D, 2, FALSE)</f>
        <v>Ysbyty Ystrad Fawr</v>
      </c>
      <c r="I82" s="47" t="str">
        <f>VLOOKUP('Programmes (ENG)'!I82, 'CWM &amp; Location'!B:D, 2, FALSE)</f>
        <v>Ystrad Mynach</v>
      </c>
      <c r="J82" s="47" t="str">
        <f>IF('Master List'!I82="", VLOOKUP('Master List'!H82, 'CWM &amp; Location'!B:D, 2, FALSE), CONCATENATE(VLOOKUP('Master List'!H82, 'CWM &amp; Location'!B:D, 2, FALSE), " / ", VLOOKUP('Master List'!I82, 'CWM &amp; Location'!B:D, 2, FALSE)))</f>
        <v>Meddygaeth Geriatreg</v>
      </c>
      <c r="K82" s="47" t="str">
        <f>IF('Programmes (ENG)'!K82="Supervisor to be confirmed", "Goruchwyliwr I'w Gadarnhau", 'Programmes (ENG)'!K82)</f>
        <v>Dr Zahid Subhan</v>
      </c>
      <c r="L82" s="47" t="str">
        <f>VLOOKUP('Programmes (ENG)'!L82, 'CWM &amp; Location'!B:D, 2, FALSE)</f>
        <v>Ysbyty Prifysgol y Faenor</v>
      </c>
      <c r="M82" s="47" t="str">
        <f>VLOOKUP('Programmes (ENG)'!M82, 'CWM &amp; Location'!B:D, 2, FALSE)</f>
        <v>Cwmbrân</v>
      </c>
      <c r="N82" s="47" t="str">
        <f>IF('Master List'!O82="", VLOOKUP('Master List'!N82, 'CWM &amp; Location'!B:D, 2, FALSE), CONCATENATE(VLOOKUP('Master List'!N82, 'CWM &amp; Location'!B:D, 2, FALSE), " / ", VLOOKUP('Master List'!O82, 'CWM &amp; Location'!B:D, 2, FALSE)))</f>
        <v>Meddygaeth Frys</v>
      </c>
      <c r="O82" s="47" t="str">
        <f>IF('Programmes (ENG)'!O82="Supervisor to be confirmed", "Goruchwyliwr I'w Gadarnhau", 'Programmes (ENG)'!O82)</f>
        <v>Dr Jonathan Curry</v>
      </c>
      <c r="P82" s="47" t="str">
        <f>VLOOKUP('Programmes (ENG)'!P82, 'CWM &amp; Location'!B:D, 2, FALSE)</f>
        <v>Ysbyty Prifysgol y Faenor / Ysbyty Brenhinol Gwent</v>
      </c>
      <c r="Q82" s="47" t="str">
        <f>VLOOKUP('Programmes (ENG)'!Q82, 'CWM &amp; Location'!B:D, 2, FALSE)</f>
        <v>Cwmbrân / Casnewydd</v>
      </c>
      <c r="R82" s="47" t="str">
        <f>IF('Master List'!U82="", VLOOKUP('Master List'!T82, 'CWM &amp; Location'!B:D, 2, FALSE), CONCATENATE(VLOOKUP('Master List'!T82, 'CWM &amp; Location'!B:D, 2, FALSE), " / ", VLOOKUP('Master List'!U82, 'CWM &amp; Location'!B:D, 2, FALSE)))</f>
        <v>Trawma Llawdriniaeth Orthopedig</v>
      </c>
      <c r="S82" s="47" t="str">
        <f>IF('Programmes (ENG)'!S82="Supervisor to be confirmed", "Goruchwyliwr I'w Gadarnhau", 'Programmes (ENG)'!S82)</f>
        <v>Mr Mark Lewis</v>
      </c>
      <c r="T82" s="49" t="str">
        <f>IF('Master List'!Y82="", "", VLOOKUP('Programmes (ENG)'!T82, 'CWM &amp; Location'!B:D, 2, FALSE))</f>
        <v/>
      </c>
      <c r="U82" s="49" t="str">
        <f>IF(T82="", "", VLOOKUP('Programmes (ENG)'!U82, 'CWM &amp; Location'!B:D, 2, FALSE))</f>
        <v/>
      </c>
      <c r="V82" s="49" t="str">
        <f>IF('Programmes (ENG)'!V82="", "", VLOOKUP('Programmes (ENG)'!V82, 'CWM &amp; Location'!B:D, 2, FALSE))</f>
        <v/>
      </c>
      <c r="W82" s="49" t="str">
        <f>IF('Programmes (ENG)'!W82="", "", IF('Programmes (ENG)'!W82="Supervisor to be confirmed", 'CWM &amp; Location'!$C$207, 'Programmes (ENG)'!W82))</f>
        <v/>
      </c>
    </row>
    <row r="83" spans="1:23" ht="33.75" customHeight="1" x14ac:dyDescent="0.25">
      <c r="A83" s="47" t="str">
        <f>'Master List'!A83</f>
        <v>FP</v>
      </c>
      <c r="B83" s="47" t="str">
        <f>'Master List'!B83</f>
        <v>F2/7A6/028a</v>
      </c>
      <c r="C83" s="47" t="str">
        <f>'Master List'!C83</f>
        <v>WAL/F2/028a</v>
      </c>
      <c r="D83" s="48">
        <f>'Programmes (ENG)'!D83</f>
        <v>1</v>
      </c>
      <c r="E83" s="54" t="str">
        <f t="shared" si="1"/>
        <v>Obstetreg a Gynaecoleg, Trawma Llawdriniaeth Orthopedig, Meddygaeth Frys</v>
      </c>
      <c r="F83" s="49" t="str">
        <f>VLOOKUP('Programmes (ENG)'!F83, 'CWM &amp; Location'!B:D, 2, FALSE)</f>
        <v>Bwrdd Iechyd Prifysgol Aneurin Bevan</v>
      </c>
      <c r="G83" s="49" t="str">
        <f>IF('Programmes (ENG)'!G83="Supervisor to be confirmed", "Goruchwyliwr I'w Gadarnhau", 'Programmes (ENG)'!G83)</f>
        <v>Mrs Nida Afshan</v>
      </c>
      <c r="H83" s="47" t="str">
        <f>VLOOKUP('Programmes (ENG)'!H83, 'CWM &amp; Location'!B:D, 2, FALSE)</f>
        <v>Ysbyty Prifysgol y Faenor</v>
      </c>
      <c r="I83" s="47" t="str">
        <f>VLOOKUP('Programmes (ENG)'!I83, 'CWM &amp; Location'!B:D, 2, FALSE)</f>
        <v>Cwmbrân</v>
      </c>
      <c r="J83" s="47" t="str">
        <f>IF('Master List'!I83="", VLOOKUP('Master List'!H83, 'CWM &amp; Location'!B:D, 2, FALSE), CONCATENATE(VLOOKUP('Master List'!H83, 'CWM &amp; Location'!B:D, 2, FALSE), " / ", VLOOKUP('Master List'!I83, 'CWM &amp; Location'!B:D, 2, FALSE)))</f>
        <v>Obstetreg a Gynaecoleg</v>
      </c>
      <c r="K83" s="47" t="str">
        <f>IF('Programmes (ENG)'!K83="Supervisor to be confirmed", "Goruchwyliwr I'w Gadarnhau", 'Programmes (ENG)'!K83)</f>
        <v>Mrs Nida Afshan</v>
      </c>
      <c r="L83" s="47" t="str">
        <f>VLOOKUP('Programmes (ENG)'!L83, 'CWM &amp; Location'!B:D, 2, FALSE)</f>
        <v>Ysbyty Prifysgol y Faenor / Ysbyty Brenhinol Gwent</v>
      </c>
      <c r="M83" s="47" t="str">
        <f>VLOOKUP('Programmes (ENG)'!M83, 'CWM &amp; Location'!B:D, 2, FALSE)</f>
        <v>Cwmbrân / Casnewydd</v>
      </c>
      <c r="N83" s="47" t="str">
        <f>IF('Master List'!O83="", VLOOKUP('Master List'!N83, 'CWM &amp; Location'!B:D, 2, FALSE), CONCATENATE(VLOOKUP('Master List'!N83, 'CWM &amp; Location'!B:D, 2, FALSE), " / ", VLOOKUP('Master List'!O83, 'CWM &amp; Location'!B:D, 2, FALSE)))</f>
        <v>Trawma Llawdriniaeth Orthopedig</v>
      </c>
      <c r="O83" s="47" t="str">
        <f>IF('Programmes (ENG)'!O83="Supervisor to be confirmed", "Goruchwyliwr I'w Gadarnhau", 'Programmes (ENG)'!O83)</f>
        <v>Mr Daniel Parfitt</v>
      </c>
      <c r="P83" s="47" t="str">
        <f>VLOOKUP('Programmes (ENG)'!P83, 'CWM &amp; Location'!B:D, 2, FALSE)</f>
        <v>Ysbyty Prifysgol y Faenor</v>
      </c>
      <c r="Q83" s="47" t="str">
        <f>VLOOKUP('Programmes (ENG)'!Q83, 'CWM &amp; Location'!B:D, 2, FALSE)</f>
        <v>Cwmbrân</v>
      </c>
      <c r="R83" s="47" t="str">
        <f>IF('Master List'!U83="", VLOOKUP('Master List'!T83, 'CWM &amp; Location'!B:D, 2, FALSE), CONCATENATE(VLOOKUP('Master List'!T83, 'CWM &amp; Location'!B:D, 2, FALSE), " / ", VLOOKUP('Master List'!U83, 'CWM &amp; Location'!B:D, 2, FALSE)))</f>
        <v>Meddygaeth Frys</v>
      </c>
      <c r="S83" s="47" t="str">
        <f>IF('Programmes (ENG)'!S83="Supervisor to be confirmed", "Goruchwyliwr I'w Gadarnhau", 'Programmes (ENG)'!S83)</f>
        <v>Dr Ceri Spencer</v>
      </c>
      <c r="T83" s="49" t="str">
        <f>IF('Master List'!Y83="", "", VLOOKUP('Programmes (ENG)'!T83, 'CWM &amp; Location'!B:D, 2, FALSE))</f>
        <v/>
      </c>
      <c r="U83" s="49" t="str">
        <f>IF(T83="", "", VLOOKUP('Programmes (ENG)'!U83, 'CWM &amp; Location'!B:D, 2, FALSE))</f>
        <v/>
      </c>
      <c r="V83" s="49" t="str">
        <f>IF('Programmes (ENG)'!V83="", "", VLOOKUP('Programmes (ENG)'!V83, 'CWM &amp; Location'!B:D, 2, FALSE))</f>
        <v/>
      </c>
      <c r="W83" s="49" t="str">
        <f>IF('Programmes (ENG)'!W83="", "", IF('Programmes (ENG)'!W83="Supervisor to be confirmed", 'CWM &amp; Location'!$C$207, 'Programmes (ENG)'!W83))</f>
        <v/>
      </c>
    </row>
    <row r="84" spans="1:23" ht="33.75" customHeight="1" x14ac:dyDescent="0.25">
      <c r="A84" s="47" t="str">
        <f>'Master List'!A84</f>
        <v>FP</v>
      </c>
      <c r="B84" s="47" t="str">
        <f>'Master List'!B84</f>
        <v>F2/7A6/028b</v>
      </c>
      <c r="C84" s="47" t="str">
        <f>'Master List'!C84</f>
        <v>WAL/F2/028b</v>
      </c>
      <c r="D84" s="48">
        <f>'Programmes (ENG)'!D84</f>
        <v>1</v>
      </c>
      <c r="E84" s="54" t="str">
        <f t="shared" si="1"/>
        <v>Meddygaeth Frys, Obstetreg a Gynaecoleg, Trawma Llawdriniaeth Orthopedig</v>
      </c>
      <c r="F84" s="49" t="str">
        <f>VLOOKUP('Programmes (ENG)'!F84, 'CWM &amp; Location'!B:D, 2, FALSE)</f>
        <v>Bwrdd Iechyd Prifysgol Aneurin Bevan</v>
      </c>
      <c r="G84" s="49" t="str">
        <f>IF('Programmes (ENG)'!G84="Supervisor to be confirmed", "Goruchwyliwr I'w Gadarnhau", 'Programmes (ENG)'!G84)</f>
        <v>Dr Ceri Spencer</v>
      </c>
      <c r="H84" s="47" t="str">
        <f>VLOOKUP('Programmes (ENG)'!H84, 'CWM &amp; Location'!B:D, 2, FALSE)</f>
        <v>Ysbyty Prifysgol y Faenor</v>
      </c>
      <c r="I84" s="47" t="str">
        <f>VLOOKUP('Programmes (ENG)'!I84, 'CWM &amp; Location'!B:D, 2, FALSE)</f>
        <v>Cwmbrân</v>
      </c>
      <c r="J84" s="47" t="str">
        <f>IF('Master List'!I84="", VLOOKUP('Master List'!H84, 'CWM &amp; Location'!B:D, 2, FALSE), CONCATENATE(VLOOKUP('Master List'!H84, 'CWM &amp; Location'!B:D, 2, FALSE), " / ", VLOOKUP('Master List'!I84, 'CWM &amp; Location'!B:D, 2, FALSE)))</f>
        <v>Meddygaeth Frys</v>
      </c>
      <c r="K84" s="47" t="str">
        <f>IF('Programmes (ENG)'!K84="Supervisor to be confirmed", "Goruchwyliwr I'w Gadarnhau", 'Programmes (ENG)'!K84)</f>
        <v>Dr Ceri Spencer</v>
      </c>
      <c r="L84" s="47" t="str">
        <f>VLOOKUP('Programmes (ENG)'!L84, 'CWM &amp; Location'!B:D, 2, FALSE)</f>
        <v>Ysbyty Prifysgol y Faenor</v>
      </c>
      <c r="M84" s="47" t="str">
        <f>VLOOKUP('Programmes (ENG)'!M84, 'CWM &amp; Location'!B:D, 2, FALSE)</f>
        <v>Cwmbrân</v>
      </c>
      <c r="N84" s="47" t="str">
        <f>IF('Master List'!O84="", VLOOKUP('Master List'!N84, 'CWM &amp; Location'!B:D, 2, FALSE), CONCATENATE(VLOOKUP('Master List'!N84, 'CWM &amp; Location'!B:D, 2, FALSE), " / ", VLOOKUP('Master List'!O84, 'CWM &amp; Location'!B:D, 2, FALSE)))</f>
        <v>Obstetreg a Gynaecoleg</v>
      </c>
      <c r="O84" s="47" t="str">
        <f>IF('Programmes (ENG)'!O84="Supervisor to be confirmed", "Goruchwyliwr I'w Gadarnhau", 'Programmes (ENG)'!O84)</f>
        <v>Mrs Nida Afshan</v>
      </c>
      <c r="P84" s="47" t="str">
        <f>VLOOKUP('Programmes (ENG)'!P84, 'CWM &amp; Location'!B:D, 2, FALSE)</f>
        <v>Ysbyty Prifysgol y Faenor / Ysbyty Brenhinol Gwent</v>
      </c>
      <c r="Q84" s="47" t="str">
        <f>VLOOKUP('Programmes (ENG)'!Q84, 'CWM &amp; Location'!B:D, 2, FALSE)</f>
        <v>Cwmbrân / Casnewydd</v>
      </c>
      <c r="R84" s="47" t="str">
        <f>IF('Master List'!U84="", VLOOKUP('Master List'!T84, 'CWM &amp; Location'!B:D, 2, FALSE), CONCATENATE(VLOOKUP('Master List'!T84, 'CWM &amp; Location'!B:D, 2, FALSE), " / ", VLOOKUP('Master List'!U84, 'CWM &amp; Location'!B:D, 2, FALSE)))</f>
        <v>Trawma Llawdriniaeth Orthopedig</v>
      </c>
      <c r="S84" s="47" t="str">
        <f>IF('Programmes (ENG)'!S84="Supervisor to be confirmed", "Goruchwyliwr I'w Gadarnhau", 'Programmes (ENG)'!S84)</f>
        <v>Mr Daniel Parfitt</v>
      </c>
      <c r="T84" s="49" t="str">
        <f>IF('Master List'!Y84="", "", VLOOKUP('Programmes (ENG)'!T84, 'CWM &amp; Location'!B:D, 2, FALSE))</f>
        <v/>
      </c>
      <c r="U84" s="49" t="str">
        <f>IF(T84="", "", VLOOKUP('Programmes (ENG)'!U84, 'CWM &amp; Location'!B:D, 2, FALSE))</f>
        <v/>
      </c>
      <c r="V84" s="49" t="str">
        <f>IF('Programmes (ENG)'!V84="", "", VLOOKUP('Programmes (ENG)'!V84, 'CWM &amp; Location'!B:D, 2, FALSE))</f>
        <v/>
      </c>
      <c r="W84" s="49" t="str">
        <f>IF('Programmes (ENG)'!W84="", "", IF('Programmes (ENG)'!W84="Supervisor to be confirmed", 'CWM &amp; Location'!$C$207, 'Programmes (ENG)'!W84))</f>
        <v/>
      </c>
    </row>
    <row r="85" spans="1:23" ht="33.75" customHeight="1" x14ac:dyDescent="0.25">
      <c r="A85" s="47" t="str">
        <f>'Master List'!A85</f>
        <v>FP</v>
      </c>
      <c r="B85" s="47" t="str">
        <f>'Master List'!B85</f>
        <v>F2/7A6/028c</v>
      </c>
      <c r="C85" s="47" t="str">
        <f>'Master List'!C85</f>
        <v>WAL/F2/028c</v>
      </c>
      <c r="D85" s="48">
        <f>'Programmes (ENG)'!D85</f>
        <v>1</v>
      </c>
      <c r="E85" s="54" t="str">
        <f t="shared" si="1"/>
        <v>Trawma Llawdriniaeth Orthopedig, Meddygaeth Frys, Obstetreg a Gynaecoleg</v>
      </c>
      <c r="F85" s="49" t="str">
        <f>VLOOKUP('Programmes (ENG)'!F85, 'CWM &amp; Location'!B:D, 2, FALSE)</f>
        <v>Bwrdd Iechyd Prifysgol Aneurin Bevan</v>
      </c>
      <c r="G85" s="49" t="str">
        <f>IF('Programmes (ENG)'!G85="Supervisor to be confirmed", "Goruchwyliwr I'w Gadarnhau", 'Programmes (ENG)'!G85)</f>
        <v>Mr Daniel Parfitt</v>
      </c>
      <c r="H85" s="47" t="str">
        <f>VLOOKUP('Programmes (ENG)'!H85, 'CWM &amp; Location'!B:D, 2, FALSE)</f>
        <v>Ysbyty Prifysgol y Faenor / Ysbyty Brenhinol Gwent</v>
      </c>
      <c r="I85" s="47" t="str">
        <f>VLOOKUP('Programmes (ENG)'!I85, 'CWM &amp; Location'!B:D, 2, FALSE)</f>
        <v>Cwmbrân / Casnewydd</v>
      </c>
      <c r="J85" s="47" t="str">
        <f>IF('Master List'!I85="", VLOOKUP('Master List'!H85, 'CWM &amp; Location'!B:D, 2, FALSE), CONCATENATE(VLOOKUP('Master List'!H85, 'CWM &amp; Location'!B:D, 2, FALSE), " / ", VLOOKUP('Master List'!I85, 'CWM &amp; Location'!B:D, 2, FALSE)))</f>
        <v>Trawma Llawdriniaeth Orthopedig</v>
      </c>
      <c r="K85" s="47" t="str">
        <f>IF('Programmes (ENG)'!K85="Supervisor to be confirmed", "Goruchwyliwr I'w Gadarnhau", 'Programmes (ENG)'!K85)</f>
        <v>Mr Daniel Parfitt</v>
      </c>
      <c r="L85" s="47" t="str">
        <f>VLOOKUP('Programmes (ENG)'!L85, 'CWM &amp; Location'!B:D, 2, FALSE)</f>
        <v>Ysbyty Prifysgol y Faenor</v>
      </c>
      <c r="M85" s="47" t="str">
        <f>VLOOKUP('Programmes (ENG)'!M85, 'CWM &amp; Location'!B:D, 2, FALSE)</f>
        <v>Cwmbrân</v>
      </c>
      <c r="N85" s="47" t="str">
        <f>IF('Master List'!O85="", VLOOKUP('Master List'!N85, 'CWM &amp; Location'!B:D, 2, FALSE), CONCATENATE(VLOOKUP('Master List'!N85, 'CWM &amp; Location'!B:D, 2, FALSE), " / ", VLOOKUP('Master List'!O85, 'CWM &amp; Location'!B:D, 2, FALSE)))</f>
        <v>Meddygaeth Frys</v>
      </c>
      <c r="O85" s="47" t="str">
        <f>IF('Programmes (ENG)'!O85="Supervisor to be confirmed", "Goruchwyliwr I'w Gadarnhau", 'Programmes (ENG)'!O85)</f>
        <v>Dr Ceri Spencer</v>
      </c>
      <c r="P85" s="47" t="str">
        <f>VLOOKUP('Programmes (ENG)'!P85, 'CWM &amp; Location'!B:D, 2, FALSE)</f>
        <v>Ysbyty Prifysgol y Faenor</v>
      </c>
      <c r="Q85" s="47" t="str">
        <f>VLOOKUP('Programmes (ENG)'!Q85, 'CWM &amp; Location'!B:D, 2, FALSE)</f>
        <v>Cwmbrân</v>
      </c>
      <c r="R85" s="47" t="str">
        <f>IF('Master List'!U85="", VLOOKUP('Master List'!T85, 'CWM &amp; Location'!B:D, 2, FALSE), CONCATENATE(VLOOKUP('Master List'!T85, 'CWM &amp; Location'!B:D, 2, FALSE), " / ", VLOOKUP('Master List'!U85, 'CWM &amp; Location'!B:D, 2, FALSE)))</f>
        <v>Obstetreg a Gynaecoleg</v>
      </c>
      <c r="S85" s="47" t="str">
        <f>IF('Programmes (ENG)'!S85="Supervisor to be confirmed", "Goruchwyliwr I'w Gadarnhau", 'Programmes (ENG)'!S85)</f>
        <v>Mrs Nida Afshan</v>
      </c>
      <c r="T85" s="49" t="str">
        <f>IF('Master List'!Y85="", "", VLOOKUP('Programmes (ENG)'!T85, 'CWM &amp; Location'!B:D, 2, FALSE))</f>
        <v/>
      </c>
      <c r="U85" s="49" t="str">
        <f>IF(T85="", "", VLOOKUP('Programmes (ENG)'!U85, 'CWM &amp; Location'!B:D, 2, FALSE))</f>
        <v/>
      </c>
      <c r="V85" s="49" t="str">
        <f>IF('Programmes (ENG)'!V85="", "", VLOOKUP('Programmes (ENG)'!V85, 'CWM &amp; Location'!B:D, 2, FALSE))</f>
        <v/>
      </c>
      <c r="W85" s="49" t="str">
        <f>IF('Programmes (ENG)'!W85="", "", IF('Programmes (ENG)'!W85="Supervisor to be confirmed", 'CWM &amp; Location'!$C$207, 'Programmes (ENG)'!W85))</f>
        <v/>
      </c>
    </row>
    <row r="86" spans="1:23" ht="33.75" customHeight="1" x14ac:dyDescent="0.25">
      <c r="A86" s="47" t="str">
        <f>'Master List'!A86</f>
        <v>FP</v>
      </c>
      <c r="B86" s="47" t="str">
        <f>'Master List'!B86</f>
        <v>F2/7A6/029a</v>
      </c>
      <c r="C86" s="47" t="str">
        <f>'Master List'!C86</f>
        <v>WAL/F2/029a</v>
      </c>
      <c r="D86" s="48">
        <f>'Programmes (ENG)'!D86</f>
        <v>1</v>
      </c>
      <c r="E86" s="54" t="str">
        <f t="shared" si="1"/>
        <v>Seiciatreg Gyffredinol, Wroleg, Obstetreg a Gynaecoleg</v>
      </c>
      <c r="F86" s="49" t="str">
        <f>VLOOKUP('Programmes (ENG)'!F86, 'CWM &amp; Location'!B:D, 2, FALSE)</f>
        <v>Bwrdd Iechyd Prifysgol Aneurin Bevan</v>
      </c>
      <c r="G86" s="49" t="str">
        <f>IF('Programmes (ENG)'!G86="Supervisor to be confirmed", "Goruchwyliwr I'w Gadarnhau", 'Programmes (ENG)'!G86)</f>
        <v>Dr Maryam Afzal</v>
      </c>
      <c r="H86" s="47" t="str">
        <f>VLOOKUP('Programmes (ENG)'!H86, 'CWM &amp; Location'!B:D, 2, FALSE)</f>
        <v>Topiau Aur</v>
      </c>
      <c r="I86" s="47" t="str">
        <f>VLOOKUP('Programmes (ENG)'!I86, 'CWM &amp; Location'!B:D, 2, FALSE)</f>
        <v>Casnewydd</v>
      </c>
      <c r="J86" s="47" t="str">
        <f>IF('Master List'!I86="", VLOOKUP('Master List'!H86, 'CWM &amp; Location'!B:D, 2, FALSE), CONCATENATE(VLOOKUP('Master List'!H86, 'CWM &amp; Location'!B:D, 2, FALSE), " / ", VLOOKUP('Master List'!I86, 'CWM &amp; Location'!B:D, 2, FALSE)))</f>
        <v>Seiciatreg Gyffredinol</v>
      </c>
      <c r="K86" s="47" t="str">
        <f>IF('Programmes (ENG)'!K86="Supervisor to be confirmed", "Goruchwyliwr I'w Gadarnhau", 'Programmes (ENG)'!K86)</f>
        <v>Dr Maryam Afzal</v>
      </c>
      <c r="L86" s="47" t="str">
        <f>VLOOKUP('Programmes (ENG)'!L86, 'CWM &amp; Location'!B:D, 2, FALSE)</f>
        <v>Ysbyty Brenhinol Gwent</v>
      </c>
      <c r="M86" s="47" t="str">
        <f>VLOOKUP('Programmes (ENG)'!M86, 'CWM &amp; Location'!B:D, 2, FALSE)</f>
        <v>Casnewydd</v>
      </c>
      <c r="N86" s="47" t="str">
        <f>IF('Master List'!O86="", VLOOKUP('Master List'!N86, 'CWM &amp; Location'!B:D, 2, FALSE), CONCATENATE(VLOOKUP('Master List'!N86, 'CWM &amp; Location'!B:D, 2, FALSE), " / ", VLOOKUP('Master List'!O86, 'CWM &amp; Location'!B:D, 2, FALSE)))</f>
        <v>Wroleg</v>
      </c>
      <c r="O86" s="47" t="str">
        <f>IF('Programmes (ENG)'!O86="Supervisor to be confirmed", "Goruchwyliwr I'w Gadarnhau", 'Programmes (ENG)'!O86)</f>
        <v>Mr Adam Carter</v>
      </c>
      <c r="P86" s="47" t="str">
        <f>VLOOKUP('Programmes (ENG)'!P86, 'CWM &amp; Location'!B:D, 2, FALSE)</f>
        <v>Ysbyty Prifysgol y Faenor</v>
      </c>
      <c r="Q86" s="47" t="str">
        <f>VLOOKUP('Programmes (ENG)'!Q86, 'CWM &amp; Location'!B:D, 2, FALSE)</f>
        <v>Cwmbrân</v>
      </c>
      <c r="R86" s="47" t="str">
        <f>IF('Master List'!U86="", VLOOKUP('Master List'!T86, 'CWM &amp; Location'!B:D, 2, FALSE), CONCATENATE(VLOOKUP('Master List'!T86, 'CWM &amp; Location'!B:D, 2, FALSE), " / ", VLOOKUP('Master List'!U86, 'CWM &amp; Location'!B:D, 2, FALSE)))</f>
        <v>Obstetreg a Gynaecoleg</v>
      </c>
      <c r="S86" s="47" t="str">
        <f>IF('Programmes (ENG)'!S86="Supervisor to be confirmed", "Goruchwyliwr I'w Gadarnhau", 'Programmes (ENG)'!S86)</f>
        <v>Mrs Nida Afshan</v>
      </c>
      <c r="T86" s="49" t="str">
        <f>IF('Master List'!Y86="", "", VLOOKUP('Programmes (ENG)'!T86, 'CWM &amp; Location'!B:D, 2, FALSE))</f>
        <v/>
      </c>
      <c r="U86" s="49" t="str">
        <f>IF(T86="", "", VLOOKUP('Programmes (ENG)'!U86, 'CWM &amp; Location'!B:D, 2, FALSE))</f>
        <v/>
      </c>
      <c r="V86" s="49" t="str">
        <f>IF('Programmes (ENG)'!V86="", "", VLOOKUP('Programmes (ENG)'!V86, 'CWM &amp; Location'!B:D, 2, FALSE))</f>
        <v/>
      </c>
      <c r="W86" s="49" t="str">
        <f>IF('Programmes (ENG)'!W86="", "", IF('Programmes (ENG)'!W86="Supervisor to be confirmed", 'CWM &amp; Location'!$C$207, 'Programmes (ENG)'!W86))</f>
        <v/>
      </c>
    </row>
    <row r="87" spans="1:23" ht="33.75" customHeight="1" x14ac:dyDescent="0.25">
      <c r="A87" s="47" t="str">
        <f>'Master List'!A87</f>
        <v>FP</v>
      </c>
      <c r="B87" s="47" t="str">
        <f>'Master List'!B87</f>
        <v>F2/7A6/029b</v>
      </c>
      <c r="C87" s="47" t="str">
        <f>'Master List'!C87</f>
        <v>WAL/F2/029b</v>
      </c>
      <c r="D87" s="48">
        <f>'Programmes (ENG)'!D87</f>
        <v>1</v>
      </c>
      <c r="E87" s="54" t="str">
        <f t="shared" si="1"/>
        <v>Obstetreg a Gynaecoleg, Seiciatreg Gyffredinol, Wroleg</v>
      </c>
      <c r="F87" s="49" t="str">
        <f>VLOOKUP('Programmes (ENG)'!F87, 'CWM &amp; Location'!B:D, 2, FALSE)</f>
        <v>Bwrdd Iechyd Prifysgol Aneurin Bevan</v>
      </c>
      <c r="G87" s="49" t="str">
        <f>IF('Programmes (ENG)'!G87="Supervisor to be confirmed", "Goruchwyliwr I'w Gadarnhau", 'Programmes (ENG)'!G87)</f>
        <v>Mrs Nida Afshan</v>
      </c>
      <c r="H87" s="47" t="str">
        <f>VLOOKUP('Programmes (ENG)'!H87, 'CWM &amp; Location'!B:D, 2, FALSE)</f>
        <v>Ysbyty Prifysgol y Faenor</v>
      </c>
      <c r="I87" s="47" t="str">
        <f>VLOOKUP('Programmes (ENG)'!I87, 'CWM &amp; Location'!B:D, 2, FALSE)</f>
        <v>Cwmbrân</v>
      </c>
      <c r="J87" s="47" t="str">
        <f>IF('Master List'!I87="", VLOOKUP('Master List'!H87, 'CWM &amp; Location'!B:D, 2, FALSE), CONCATENATE(VLOOKUP('Master List'!H87, 'CWM &amp; Location'!B:D, 2, FALSE), " / ", VLOOKUP('Master List'!I87, 'CWM &amp; Location'!B:D, 2, FALSE)))</f>
        <v>Obstetreg a Gynaecoleg</v>
      </c>
      <c r="K87" s="47" t="str">
        <f>IF('Programmes (ENG)'!K87="Supervisor to be confirmed", "Goruchwyliwr I'w Gadarnhau", 'Programmes (ENG)'!K87)</f>
        <v>Mrs Nida Afshan</v>
      </c>
      <c r="L87" s="47" t="str">
        <f>VLOOKUP('Programmes (ENG)'!L87, 'CWM &amp; Location'!B:D, 2, FALSE)</f>
        <v>Topiau Aur</v>
      </c>
      <c r="M87" s="47" t="str">
        <f>VLOOKUP('Programmes (ENG)'!M87, 'CWM &amp; Location'!B:D, 2, FALSE)</f>
        <v>Casnewydd</v>
      </c>
      <c r="N87" s="47" t="str">
        <f>IF('Master List'!O87="", VLOOKUP('Master List'!N87, 'CWM &amp; Location'!B:D, 2, FALSE), CONCATENATE(VLOOKUP('Master List'!N87, 'CWM &amp; Location'!B:D, 2, FALSE), " / ", VLOOKUP('Master List'!O87, 'CWM &amp; Location'!B:D, 2, FALSE)))</f>
        <v>Seiciatreg Gyffredinol</v>
      </c>
      <c r="O87" s="47" t="str">
        <f>IF('Programmes (ENG)'!O87="Supervisor to be confirmed", "Goruchwyliwr I'w Gadarnhau", 'Programmes (ENG)'!O87)</f>
        <v>Dr Maryam Afzal</v>
      </c>
      <c r="P87" s="47" t="str">
        <f>VLOOKUP('Programmes (ENG)'!P87, 'CWM &amp; Location'!B:D, 2, FALSE)</f>
        <v>Ysbyty Brenhinol Gwent</v>
      </c>
      <c r="Q87" s="47" t="str">
        <f>VLOOKUP('Programmes (ENG)'!Q87, 'CWM &amp; Location'!B:D, 2, FALSE)</f>
        <v>Casnewydd</v>
      </c>
      <c r="R87" s="47" t="str">
        <f>IF('Master List'!U87="", VLOOKUP('Master List'!T87, 'CWM &amp; Location'!B:D, 2, FALSE), CONCATENATE(VLOOKUP('Master List'!T87, 'CWM &amp; Location'!B:D, 2, FALSE), " / ", VLOOKUP('Master List'!U87, 'CWM &amp; Location'!B:D, 2, FALSE)))</f>
        <v>Wroleg</v>
      </c>
      <c r="S87" s="47" t="str">
        <f>IF('Programmes (ENG)'!S87="Supervisor to be confirmed", "Goruchwyliwr I'w Gadarnhau", 'Programmes (ENG)'!S87)</f>
        <v>Mr Adam Carter</v>
      </c>
      <c r="T87" s="49" t="str">
        <f>IF('Master List'!Y87="", "", VLOOKUP('Programmes (ENG)'!T87, 'CWM &amp; Location'!B:D, 2, FALSE))</f>
        <v/>
      </c>
      <c r="U87" s="49" t="str">
        <f>IF(T87="", "", VLOOKUP('Programmes (ENG)'!U87, 'CWM &amp; Location'!B:D, 2, FALSE))</f>
        <v/>
      </c>
      <c r="V87" s="49" t="str">
        <f>IF('Programmes (ENG)'!V87="", "", VLOOKUP('Programmes (ENG)'!V87, 'CWM &amp; Location'!B:D, 2, FALSE))</f>
        <v/>
      </c>
      <c r="W87" s="49" t="str">
        <f>IF('Programmes (ENG)'!W87="", "", IF('Programmes (ENG)'!W87="Supervisor to be confirmed", 'CWM &amp; Location'!$C$207, 'Programmes (ENG)'!W87))</f>
        <v/>
      </c>
    </row>
    <row r="88" spans="1:23" ht="33.75" customHeight="1" x14ac:dyDescent="0.25">
      <c r="A88" s="47" t="str">
        <f>'Master List'!A88</f>
        <v>FP</v>
      </c>
      <c r="B88" s="47" t="str">
        <f>'Master List'!B88</f>
        <v>F2/7A6/029c</v>
      </c>
      <c r="C88" s="47" t="str">
        <f>'Master List'!C88</f>
        <v>WAL/F2/029c</v>
      </c>
      <c r="D88" s="48">
        <f>'Programmes (ENG)'!D88</f>
        <v>1</v>
      </c>
      <c r="E88" s="54" t="str">
        <f t="shared" si="1"/>
        <v>Wroleg, Obstetreg a Gynaecoleg, Seiciatreg Gyffredinol</v>
      </c>
      <c r="F88" s="49" t="str">
        <f>VLOOKUP('Programmes (ENG)'!F88, 'CWM &amp; Location'!B:D, 2, FALSE)</f>
        <v>Bwrdd Iechyd Prifysgol Aneurin Bevan</v>
      </c>
      <c r="G88" s="49" t="str">
        <f>IF('Programmes (ENG)'!G88="Supervisor to be confirmed", "Goruchwyliwr I'w Gadarnhau", 'Programmes (ENG)'!G88)</f>
        <v>Mr Adam Carter</v>
      </c>
      <c r="H88" s="47" t="str">
        <f>VLOOKUP('Programmes (ENG)'!H88, 'CWM &amp; Location'!B:D, 2, FALSE)</f>
        <v>Ysbyty Brenhinol Gwent</v>
      </c>
      <c r="I88" s="47" t="str">
        <f>VLOOKUP('Programmes (ENG)'!I88, 'CWM &amp; Location'!B:D, 2, FALSE)</f>
        <v>Casnewydd</v>
      </c>
      <c r="J88" s="47" t="str">
        <f>IF('Master List'!I88="", VLOOKUP('Master List'!H88, 'CWM &amp; Location'!B:D, 2, FALSE), CONCATENATE(VLOOKUP('Master List'!H88, 'CWM &amp; Location'!B:D, 2, FALSE), " / ", VLOOKUP('Master List'!I88, 'CWM &amp; Location'!B:D, 2, FALSE)))</f>
        <v>Wroleg</v>
      </c>
      <c r="K88" s="47" t="str">
        <f>IF('Programmes (ENG)'!K88="Supervisor to be confirmed", "Goruchwyliwr I'w Gadarnhau", 'Programmes (ENG)'!K88)</f>
        <v>Mr Adam Carter</v>
      </c>
      <c r="L88" s="47" t="str">
        <f>VLOOKUP('Programmes (ENG)'!L88, 'CWM &amp; Location'!B:D, 2, FALSE)</f>
        <v>Ysbyty Prifysgol y Faenor</v>
      </c>
      <c r="M88" s="47" t="str">
        <f>VLOOKUP('Programmes (ENG)'!M88, 'CWM &amp; Location'!B:D, 2, FALSE)</f>
        <v>Cwmbrân</v>
      </c>
      <c r="N88" s="47" t="str">
        <f>IF('Master List'!O88="", VLOOKUP('Master List'!N88, 'CWM &amp; Location'!B:D, 2, FALSE), CONCATENATE(VLOOKUP('Master List'!N88, 'CWM &amp; Location'!B:D, 2, FALSE), " / ", VLOOKUP('Master List'!O88, 'CWM &amp; Location'!B:D, 2, FALSE)))</f>
        <v>Obstetreg a Gynaecoleg</v>
      </c>
      <c r="O88" s="47" t="str">
        <f>IF('Programmes (ENG)'!O88="Supervisor to be confirmed", "Goruchwyliwr I'w Gadarnhau", 'Programmes (ENG)'!O88)</f>
        <v>Mrs Nida Afshan</v>
      </c>
      <c r="P88" s="47" t="str">
        <f>VLOOKUP('Programmes (ENG)'!P88, 'CWM &amp; Location'!B:D, 2, FALSE)</f>
        <v>Topiau Aur</v>
      </c>
      <c r="Q88" s="47" t="str">
        <f>VLOOKUP('Programmes (ENG)'!Q88, 'CWM &amp; Location'!B:D, 2, FALSE)</f>
        <v>Casnewydd</v>
      </c>
      <c r="R88" s="47" t="str">
        <f>IF('Master List'!U88="", VLOOKUP('Master List'!T88, 'CWM &amp; Location'!B:D, 2, FALSE), CONCATENATE(VLOOKUP('Master List'!T88, 'CWM &amp; Location'!B:D, 2, FALSE), " / ", VLOOKUP('Master List'!U88, 'CWM &amp; Location'!B:D, 2, FALSE)))</f>
        <v>Seiciatreg Gyffredinol</v>
      </c>
      <c r="S88" s="47" t="str">
        <f>IF('Programmes (ENG)'!S88="Supervisor to be confirmed", "Goruchwyliwr I'w Gadarnhau", 'Programmes (ENG)'!S88)</f>
        <v>Dr Maryam Afzal</v>
      </c>
      <c r="T88" s="49" t="str">
        <f>IF('Master List'!Y88="", "", VLOOKUP('Programmes (ENG)'!T88, 'CWM &amp; Location'!B:D, 2, FALSE))</f>
        <v/>
      </c>
      <c r="U88" s="49" t="str">
        <f>IF(T88="", "", VLOOKUP('Programmes (ENG)'!U88, 'CWM &amp; Location'!B:D, 2, FALSE))</f>
        <v/>
      </c>
      <c r="V88" s="49" t="str">
        <f>IF('Programmes (ENG)'!V88="", "", VLOOKUP('Programmes (ENG)'!V88, 'CWM &amp; Location'!B:D, 2, FALSE))</f>
        <v/>
      </c>
      <c r="W88" s="49" t="str">
        <f>IF('Programmes (ENG)'!W88="", "", IF('Programmes (ENG)'!W88="Supervisor to be confirmed", 'CWM &amp; Location'!$C$207, 'Programmes (ENG)'!W88))</f>
        <v/>
      </c>
    </row>
    <row r="89" spans="1:23" ht="33.75" customHeight="1" x14ac:dyDescent="0.25">
      <c r="A89" s="47" t="str">
        <f>'Master List'!A89</f>
        <v>FP</v>
      </c>
      <c r="B89" s="47" t="str">
        <f>'Master List'!B89</f>
        <v>F2/7A6/030a</v>
      </c>
      <c r="C89" s="47" t="str">
        <f>'Master List'!C89</f>
        <v>WAL/F2/030a</v>
      </c>
      <c r="D89" s="48">
        <f>'Programmes (ENG)'!D89</f>
        <v>1</v>
      </c>
      <c r="E89" s="54" t="str">
        <f t="shared" si="1"/>
        <v>Clust, Trwyn a Gwddf, Wroleg, Meddygaeth Frys</v>
      </c>
      <c r="F89" s="49" t="str">
        <f>VLOOKUP('Programmes (ENG)'!F89, 'CWM &amp; Location'!B:D, 2, FALSE)</f>
        <v>Bwrdd Iechyd Prifysgol Aneurin Bevan</v>
      </c>
      <c r="G89" s="49" t="str">
        <f>IF('Programmes (ENG)'!G89="Supervisor to be confirmed", "Goruchwyliwr I'w Gadarnhau", 'Programmes (ENG)'!G89)</f>
        <v>Miss Julia Addams-Williams</v>
      </c>
      <c r="H89" s="47" t="str">
        <f>VLOOKUP('Programmes (ENG)'!H89, 'CWM &amp; Location'!B:D, 2, FALSE)</f>
        <v>Ysbyty Brenhinol Gwent</v>
      </c>
      <c r="I89" s="47" t="str">
        <f>VLOOKUP('Programmes (ENG)'!I89, 'CWM &amp; Location'!B:D, 2, FALSE)</f>
        <v>Casnewydd</v>
      </c>
      <c r="J89" s="47" t="str">
        <f>IF('Master List'!I89="", VLOOKUP('Master List'!H89, 'CWM &amp; Location'!B:D, 2, FALSE), CONCATENATE(VLOOKUP('Master List'!H89, 'CWM &amp; Location'!B:D, 2, FALSE), " / ", VLOOKUP('Master List'!I89, 'CWM &amp; Location'!B:D, 2, FALSE)))</f>
        <v>Clust, Trwyn a Gwddf</v>
      </c>
      <c r="K89" s="47" t="str">
        <f>IF('Programmes (ENG)'!K89="Supervisor to be confirmed", "Goruchwyliwr I'w Gadarnhau", 'Programmes (ENG)'!K89)</f>
        <v>Miss Julia Addams-Williams</v>
      </c>
      <c r="L89" s="47" t="str">
        <f>VLOOKUP('Programmes (ENG)'!L89, 'CWM &amp; Location'!B:D, 2, FALSE)</f>
        <v>Ysbyty Brenhinol Gwent</v>
      </c>
      <c r="M89" s="47" t="str">
        <f>VLOOKUP('Programmes (ENG)'!M89, 'CWM &amp; Location'!B:D, 2, FALSE)</f>
        <v>Casnewydd</v>
      </c>
      <c r="N89" s="47" t="str">
        <f>IF('Master List'!O89="", VLOOKUP('Master List'!N89, 'CWM &amp; Location'!B:D, 2, FALSE), CONCATENATE(VLOOKUP('Master List'!N89, 'CWM &amp; Location'!B:D, 2, FALSE), " / ", VLOOKUP('Master List'!O89, 'CWM &amp; Location'!B:D, 2, FALSE)))</f>
        <v>Wroleg</v>
      </c>
      <c r="O89" s="47" t="str">
        <f>IF('Programmes (ENG)'!O89="Supervisor to be confirmed", "Goruchwyliwr I'w Gadarnhau", 'Programmes (ENG)'!O89)</f>
        <v>Mr Jim Wilson</v>
      </c>
      <c r="P89" s="47" t="str">
        <f>VLOOKUP('Programmes (ENG)'!P89, 'CWM &amp; Location'!B:D, 2, FALSE)</f>
        <v>Ysbyty Prifysgol y Faenor</v>
      </c>
      <c r="Q89" s="47" t="str">
        <f>VLOOKUP('Programmes (ENG)'!Q89, 'CWM &amp; Location'!B:D, 2, FALSE)</f>
        <v>Cwmbrân</v>
      </c>
      <c r="R89" s="47" t="str">
        <f>IF('Master List'!U89="", VLOOKUP('Master List'!T89, 'CWM &amp; Location'!B:D, 2, FALSE), CONCATENATE(VLOOKUP('Master List'!T89, 'CWM &amp; Location'!B:D, 2, FALSE), " / ", VLOOKUP('Master List'!U89, 'CWM &amp; Location'!B:D, 2, FALSE)))</f>
        <v>Meddygaeth Frys</v>
      </c>
      <c r="S89" s="47" t="str">
        <f>IF('Programmes (ENG)'!S89="Supervisor to be confirmed", "Goruchwyliwr I'w Gadarnhau", 'Programmes (ENG)'!S89)</f>
        <v>Dr Michael Jose</v>
      </c>
      <c r="T89" s="49" t="str">
        <f>IF('Master List'!Y89="", "", VLOOKUP('Programmes (ENG)'!T89, 'CWM &amp; Location'!B:D, 2, FALSE))</f>
        <v/>
      </c>
      <c r="U89" s="49" t="str">
        <f>IF(T89="", "", VLOOKUP('Programmes (ENG)'!U89, 'CWM &amp; Location'!B:D, 2, FALSE))</f>
        <v/>
      </c>
      <c r="V89" s="49" t="str">
        <f>IF('Programmes (ENG)'!V89="", "", VLOOKUP('Programmes (ENG)'!V89, 'CWM &amp; Location'!B:D, 2, FALSE))</f>
        <v/>
      </c>
      <c r="W89" s="49" t="str">
        <f>IF('Programmes (ENG)'!W89="", "", IF('Programmes (ENG)'!W89="Supervisor to be confirmed", 'CWM &amp; Location'!$C$207, 'Programmes (ENG)'!W89))</f>
        <v/>
      </c>
    </row>
    <row r="90" spans="1:23" ht="33.75" customHeight="1" x14ac:dyDescent="0.25">
      <c r="A90" s="47" t="str">
        <f>'Master List'!A90</f>
        <v>FP</v>
      </c>
      <c r="B90" s="47" t="str">
        <f>'Master List'!B90</f>
        <v>F2/7A6/030b</v>
      </c>
      <c r="C90" s="47" t="str">
        <f>'Master List'!C90</f>
        <v>WAL/F2/030b</v>
      </c>
      <c r="D90" s="48">
        <f>'Programmes (ENG)'!D90</f>
        <v>1</v>
      </c>
      <c r="E90" s="54" t="str">
        <f t="shared" si="1"/>
        <v>Meddygaeth Frys, Clust, Trwyn a Gwddf, Wroleg</v>
      </c>
      <c r="F90" s="49" t="str">
        <f>VLOOKUP('Programmes (ENG)'!F90, 'CWM &amp; Location'!B:D, 2, FALSE)</f>
        <v>Bwrdd Iechyd Prifysgol Aneurin Bevan</v>
      </c>
      <c r="G90" s="49" t="str">
        <f>IF('Programmes (ENG)'!G90="Supervisor to be confirmed", "Goruchwyliwr I'w Gadarnhau", 'Programmes (ENG)'!G90)</f>
        <v>Dr Michael Jose</v>
      </c>
      <c r="H90" s="47" t="str">
        <f>VLOOKUP('Programmes (ENG)'!H90, 'CWM &amp; Location'!B:D, 2, FALSE)</f>
        <v>Ysbyty Prifysgol y Faenor</v>
      </c>
      <c r="I90" s="47" t="str">
        <f>VLOOKUP('Programmes (ENG)'!I90, 'CWM &amp; Location'!B:D, 2, FALSE)</f>
        <v>Cwmbrân</v>
      </c>
      <c r="J90" s="47" t="str">
        <f>IF('Master List'!I90="", VLOOKUP('Master List'!H90, 'CWM &amp; Location'!B:D, 2, FALSE), CONCATENATE(VLOOKUP('Master List'!H90, 'CWM &amp; Location'!B:D, 2, FALSE), " / ", VLOOKUP('Master List'!I90, 'CWM &amp; Location'!B:D, 2, FALSE)))</f>
        <v>Meddygaeth Frys</v>
      </c>
      <c r="K90" s="47" t="str">
        <f>IF('Programmes (ENG)'!K90="Supervisor to be confirmed", "Goruchwyliwr I'w Gadarnhau", 'Programmes (ENG)'!K90)</f>
        <v>Dr Michael Jose</v>
      </c>
      <c r="L90" s="47" t="str">
        <f>VLOOKUP('Programmes (ENG)'!L90, 'CWM &amp; Location'!B:D, 2, FALSE)</f>
        <v>Ysbyty Brenhinol Gwent</v>
      </c>
      <c r="M90" s="47" t="str">
        <f>VLOOKUP('Programmes (ENG)'!M90, 'CWM &amp; Location'!B:D, 2, FALSE)</f>
        <v>Casnewydd</v>
      </c>
      <c r="N90" s="47" t="str">
        <f>IF('Master List'!O90="", VLOOKUP('Master List'!N90, 'CWM &amp; Location'!B:D, 2, FALSE), CONCATENATE(VLOOKUP('Master List'!N90, 'CWM &amp; Location'!B:D, 2, FALSE), " / ", VLOOKUP('Master List'!O90, 'CWM &amp; Location'!B:D, 2, FALSE)))</f>
        <v>Clust, Trwyn a Gwddf</v>
      </c>
      <c r="O90" s="47" t="str">
        <f>IF('Programmes (ENG)'!O90="Supervisor to be confirmed", "Goruchwyliwr I'w Gadarnhau", 'Programmes (ENG)'!O90)</f>
        <v>Miss Julia Addams-Williams</v>
      </c>
      <c r="P90" s="47" t="str">
        <f>VLOOKUP('Programmes (ENG)'!P90, 'CWM &amp; Location'!B:D, 2, FALSE)</f>
        <v>Ysbyty Brenhinol Gwent</v>
      </c>
      <c r="Q90" s="47" t="str">
        <f>VLOOKUP('Programmes (ENG)'!Q90, 'CWM &amp; Location'!B:D, 2, FALSE)</f>
        <v>Casnewydd</v>
      </c>
      <c r="R90" s="47" t="str">
        <f>IF('Master List'!U90="", VLOOKUP('Master List'!T90, 'CWM &amp; Location'!B:D, 2, FALSE), CONCATENATE(VLOOKUP('Master List'!T90, 'CWM &amp; Location'!B:D, 2, FALSE), " / ", VLOOKUP('Master List'!U90, 'CWM &amp; Location'!B:D, 2, FALSE)))</f>
        <v>Wroleg</v>
      </c>
      <c r="S90" s="47" t="str">
        <f>IF('Programmes (ENG)'!S90="Supervisor to be confirmed", "Goruchwyliwr I'w Gadarnhau", 'Programmes (ENG)'!S90)</f>
        <v>Mr Jim Wilson</v>
      </c>
      <c r="T90" s="49" t="str">
        <f>IF('Master List'!Y90="", "", VLOOKUP('Programmes (ENG)'!T90, 'CWM &amp; Location'!B:D, 2, FALSE))</f>
        <v/>
      </c>
      <c r="U90" s="49" t="str">
        <f>IF(T90="", "", VLOOKUP('Programmes (ENG)'!U90, 'CWM &amp; Location'!B:D, 2, FALSE))</f>
        <v/>
      </c>
      <c r="V90" s="49" t="str">
        <f>IF('Programmes (ENG)'!V90="", "", VLOOKUP('Programmes (ENG)'!V90, 'CWM &amp; Location'!B:D, 2, FALSE))</f>
        <v/>
      </c>
      <c r="W90" s="49" t="str">
        <f>IF('Programmes (ENG)'!W90="", "", IF('Programmes (ENG)'!W90="Supervisor to be confirmed", 'CWM &amp; Location'!$C$207, 'Programmes (ENG)'!W90))</f>
        <v/>
      </c>
    </row>
    <row r="91" spans="1:23" ht="33.75" customHeight="1" x14ac:dyDescent="0.25">
      <c r="A91" s="47" t="str">
        <f>'Master List'!A91</f>
        <v>FP</v>
      </c>
      <c r="B91" s="47" t="str">
        <f>'Master List'!B91</f>
        <v>F2/7A6/030c</v>
      </c>
      <c r="C91" s="47" t="str">
        <f>'Master List'!C91</f>
        <v>WAL/F2/030c</v>
      </c>
      <c r="D91" s="48">
        <f>'Programmes (ENG)'!D91</f>
        <v>1</v>
      </c>
      <c r="E91" s="54" t="str">
        <f t="shared" si="1"/>
        <v>Wroleg, Meddygaeth Frys, Clust, Trwyn a Gwddf</v>
      </c>
      <c r="F91" s="49" t="str">
        <f>VLOOKUP('Programmes (ENG)'!F91, 'CWM &amp; Location'!B:D, 2, FALSE)</f>
        <v>Bwrdd Iechyd Prifysgol Aneurin Bevan</v>
      </c>
      <c r="G91" s="49" t="str">
        <f>IF('Programmes (ENG)'!G91="Supervisor to be confirmed", "Goruchwyliwr I'w Gadarnhau", 'Programmes (ENG)'!G91)</f>
        <v>Mr Jim Wilson</v>
      </c>
      <c r="H91" s="47" t="str">
        <f>VLOOKUP('Programmes (ENG)'!H91, 'CWM &amp; Location'!B:D, 2, FALSE)</f>
        <v>Ysbyty Brenhinol Gwent</v>
      </c>
      <c r="I91" s="47" t="str">
        <f>VLOOKUP('Programmes (ENG)'!I91, 'CWM &amp; Location'!B:D, 2, FALSE)</f>
        <v>Casnewydd</v>
      </c>
      <c r="J91" s="47" t="str">
        <f>IF('Master List'!I91="", VLOOKUP('Master List'!H91, 'CWM &amp; Location'!B:D, 2, FALSE), CONCATENATE(VLOOKUP('Master List'!H91, 'CWM &amp; Location'!B:D, 2, FALSE), " / ", VLOOKUP('Master List'!I91, 'CWM &amp; Location'!B:D, 2, FALSE)))</f>
        <v>Wroleg</v>
      </c>
      <c r="K91" s="47" t="str">
        <f>IF('Programmes (ENG)'!K91="Supervisor to be confirmed", "Goruchwyliwr I'w Gadarnhau", 'Programmes (ENG)'!K91)</f>
        <v>Mr Jim Wilson</v>
      </c>
      <c r="L91" s="47" t="str">
        <f>VLOOKUP('Programmes (ENG)'!L91, 'CWM &amp; Location'!B:D, 2, FALSE)</f>
        <v>Ysbyty Prifysgol y Faenor</v>
      </c>
      <c r="M91" s="47" t="str">
        <f>VLOOKUP('Programmes (ENG)'!M91, 'CWM &amp; Location'!B:D, 2, FALSE)</f>
        <v>Cwmbrân</v>
      </c>
      <c r="N91" s="47" t="str">
        <f>IF('Master List'!O91="", VLOOKUP('Master List'!N91, 'CWM &amp; Location'!B:D, 2, FALSE), CONCATENATE(VLOOKUP('Master List'!N91, 'CWM &amp; Location'!B:D, 2, FALSE), " / ", VLOOKUP('Master List'!O91, 'CWM &amp; Location'!B:D, 2, FALSE)))</f>
        <v>Meddygaeth Frys</v>
      </c>
      <c r="O91" s="47" t="str">
        <f>IF('Programmes (ENG)'!O91="Supervisor to be confirmed", "Goruchwyliwr I'w Gadarnhau", 'Programmes (ENG)'!O91)</f>
        <v>Dr Michael Jose</v>
      </c>
      <c r="P91" s="47" t="str">
        <f>VLOOKUP('Programmes (ENG)'!P91, 'CWM &amp; Location'!B:D, 2, FALSE)</f>
        <v>Ysbyty Brenhinol Gwent</v>
      </c>
      <c r="Q91" s="47" t="str">
        <f>VLOOKUP('Programmes (ENG)'!Q91, 'CWM &amp; Location'!B:D, 2, FALSE)</f>
        <v>Casnewydd</v>
      </c>
      <c r="R91" s="47" t="str">
        <f>IF('Master List'!U91="", VLOOKUP('Master List'!T91, 'CWM &amp; Location'!B:D, 2, FALSE), CONCATENATE(VLOOKUP('Master List'!T91, 'CWM &amp; Location'!B:D, 2, FALSE), " / ", VLOOKUP('Master List'!U91, 'CWM &amp; Location'!B:D, 2, FALSE)))</f>
        <v>Clust, Trwyn a Gwddf</v>
      </c>
      <c r="S91" s="47" t="str">
        <f>IF('Programmes (ENG)'!S91="Supervisor to be confirmed", "Goruchwyliwr I'w Gadarnhau", 'Programmes (ENG)'!S91)</f>
        <v>Miss Julia Addams-Williams</v>
      </c>
      <c r="T91" s="49" t="str">
        <f>IF('Master List'!Y91="", "", VLOOKUP('Programmes (ENG)'!T91, 'CWM &amp; Location'!B:D, 2, FALSE))</f>
        <v/>
      </c>
      <c r="U91" s="49" t="str">
        <f>IF(T91="", "", VLOOKUP('Programmes (ENG)'!U91, 'CWM &amp; Location'!B:D, 2, FALSE))</f>
        <v/>
      </c>
      <c r="V91" s="49" t="str">
        <f>IF('Programmes (ENG)'!V91="", "", VLOOKUP('Programmes (ENG)'!V91, 'CWM &amp; Location'!B:D, 2, FALSE))</f>
        <v/>
      </c>
      <c r="W91" s="49" t="str">
        <f>IF('Programmes (ENG)'!W91="", "", IF('Programmes (ENG)'!W91="Supervisor to be confirmed", 'CWM &amp; Location'!$C$207, 'Programmes (ENG)'!W91))</f>
        <v/>
      </c>
    </row>
    <row r="92" spans="1:23" ht="33.75" customHeight="1" x14ac:dyDescent="0.25">
      <c r="A92" s="47" t="str">
        <f>'Master List'!A92</f>
        <v>FP</v>
      </c>
      <c r="B92" s="47" t="str">
        <f>'Master List'!B92</f>
        <v>F2/7A6/031a</v>
      </c>
      <c r="C92" s="47" t="str">
        <f>'Master List'!C92</f>
        <v>WAL/F2/031a</v>
      </c>
      <c r="D92" s="48">
        <f>'Programmes (ENG)'!D92</f>
        <v>1</v>
      </c>
      <c r="E92" s="54" t="str">
        <f t="shared" si="1"/>
        <v>Llawdriniaeth Gyffredinol / Llawdriniaeth Gastroberfeddol Usaf, Trawma Llawdriniaeth Orthopedig, Seiciatreg Henaint</v>
      </c>
      <c r="F92" s="49" t="str">
        <f>VLOOKUP('Programmes (ENG)'!F92, 'CWM &amp; Location'!B:D, 2, FALSE)</f>
        <v>Bwrdd Iechyd Prifysgol Aneurin Bevan</v>
      </c>
      <c r="G92" s="49" t="str">
        <f>IF('Programmes (ENG)'!G92="Supervisor to be confirmed", "Goruchwyliwr I'w Gadarnhau", 'Programmes (ENG)'!G92)</f>
        <v>Mr Shaukat Majid</v>
      </c>
      <c r="H92" s="47" t="str">
        <f>VLOOKUP('Programmes (ENG)'!H92, 'CWM &amp; Location'!B:D, 2, FALSE)</f>
        <v>Ysbyty Prifysgol y Faenor / Ysbyty Brenhinol Gwent</v>
      </c>
      <c r="I92" s="47" t="str">
        <f>VLOOKUP('Programmes (ENG)'!I92, 'CWM &amp; Location'!B:D, 2, FALSE)</f>
        <v>Cwmbrân / Casnewydd</v>
      </c>
      <c r="J92" s="47" t="str">
        <f>IF('Master List'!I92="", VLOOKUP('Master List'!H92, 'CWM &amp; Location'!B:D, 2, FALSE), CONCATENATE(VLOOKUP('Master List'!H92, 'CWM &amp; Location'!B:D, 2, FALSE), " / ", VLOOKUP('Master List'!I92, 'CWM &amp; Location'!B:D, 2, FALSE)))</f>
        <v>Llawdriniaeth Gyffredinol / Llawdriniaeth Gastroberfeddol Usaf</v>
      </c>
      <c r="K92" s="47" t="str">
        <f>IF('Programmes (ENG)'!K92="Supervisor to be confirmed", "Goruchwyliwr I'w Gadarnhau", 'Programmes (ENG)'!K92)</f>
        <v>Mr Shaukat Majid</v>
      </c>
      <c r="L92" s="47" t="str">
        <f>VLOOKUP('Programmes (ENG)'!L92, 'CWM &amp; Location'!B:D, 2, FALSE)</f>
        <v>Ysbyty Prifysgol y Faenor / Ysbyty Brenhinol Gwent</v>
      </c>
      <c r="M92" s="47" t="str">
        <f>VLOOKUP('Programmes (ENG)'!M92, 'CWM &amp; Location'!B:D, 2, FALSE)</f>
        <v>Cwmbrân / Casnewydd</v>
      </c>
      <c r="N92" s="47" t="str">
        <f>IF('Master List'!O92="", VLOOKUP('Master List'!N92, 'CWM &amp; Location'!B:D, 2, FALSE), CONCATENATE(VLOOKUP('Master List'!N92, 'CWM &amp; Location'!B:D, 2, FALSE), " / ", VLOOKUP('Master List'!O92, 'CWM &amp; Location'!B:D, 2, FALSE)))</f>
        <v>Trawma Llawdriniaeth Orthopedig</v>
      </c>
      <c r="O92" s="47" t="str">
        <f>IF('Programmes (ENG)'!O92="Supervisor to be confirmed", "Goruchwyliwr I'w Gadarnhau", 'Programmes (ENG)'!O92)</f>
        <v>Mr Mark Kemp</v>
      </c>
      <c r="P92" s="47" t="str">
        <f>VLOOKUP('Programmes (ENG)'!P92, 'CWM &amp; Location'!B:D, 2, FALSE)</f>
        <v>Ysbyty Gwynllyw</v>
      </c>
      <c r="Q92" s="47" t="str">
        <f>VLOOKUP('Programmes (ENG)'!Q92, 'CWM &amp; Location'!B:D, 2, FALSE)</f>
        <v>Casnewydd</v>
      </c>
      <c r="R92" s="47" t="str">
        <f>IF('Master List'!U92="", VLOOKUP('Master List'!T92, 'CWM &amp; Location'!B:D, 2, FALSE), CONCATENATE(VLOOKUP('Master List'!T92, 'CWM &amp; Location'!B:D, 2, FALSE), " / ", VLOOKUP('Master List'!U92, 'CWM &amp; Location'!B:D, 2, FALSE)))</f>
        <v>Seiciatreg Henaint</v>
      </c>
      <c r="S92" s="47" t="str">
        <f>IF('Programmes (ENG)'!S92="Supervisor to be confirmed", "Goruchwyliwr I'w Gadarnhau", 'Programmes (ENG)'!S92)</f>
        <v>Dr Lionel Peter</v>
      </c>
      <c r="T92" s="49" t="str">
        <f>IF('Master List'!Y92="", "", VLOOKUP('Programmes (ENG)'!T92, 'CWM &amp; Location'!B:D, 2, FALSE))</f>
        <v/>
      </c>
      <c r="U92" s="49" t="str">
        <f>IF(T92="", "", VLOOKUP('Programmes (ENG)'!U92, 'CWM &amp; Location'!B:D, 2, FALSE))</f>
        <v/>
      </c>
      <c r="V92" s="49" t="str">
        <f>IF('Programmes (ENG)'!V92="", "", VLOOKUP('Programmes (ENG)'!V92, 'CWM &amp; Location'!B:D, 2, FALSE))</f>
        <v/>
      </c>
      <c r="W92" s="49" t="str">
        <f>IF('Programmes (ENG)'!W92="", "", IF('Programmes (ENG)'!W92="Supervisor to be confirmed", 'CWM &amp; Location'!$C$207, 'Programmes (ENG)'!W92))</f>
        <v/>
      </c>
    </row>
    <row r="93" spans="1:23" ht="33.75" customHeight="1" x14ac:dyDescent="0.25">
      <c r="A93" s="47" t="str">
        <f>'Master List'!A93</f>
        <v>FP</v>
      </c>
      <c r="B93" s="47" t="str">
        <f>'Master List'!B93</f>
        <v>F2/7A6/031b</v>
      </c>
      <c r="C93" s="47" t="str">
        <f>'Master List'!C93</f>
        <v>WAL/F2/031b</v>
      </c>
      <c r="D93" s="48">
        <f>'Programmes (ENG)'!D93</f>
        <v>1</v>
      </c>
      <c r="E93" s="54" t="str">
        <f t="shared" si="1"/>
        <v>Seiciatreg Henaint, Llawdriniaeth Gyffredinol / Llawdriniaeth Gastroberfeddol Usaf, Trawma Llawdriniaeth Orthopedig</v>
      </c>
      <c r="F93" s="49" t="str">
        <f>VLOOKUP('Programmes (ENG)'!F93, 'CWM &amp; Location'!B:D, 2, FALSE)</f>
        <v>Bwrdd Iechyd Prifysgol Aneurin Bevan</v>
      </c>
      <c r="G93" s="49" t="str">
        <f>IF('Programmes (ENG)'!G93="Supervisor to be confirmed", "Goruchwyliwr I'w Gadarnhau", 'Programmes (ENG)'!G93)</f>
        <v>Dr Lionel Peter</v>
      </c>
      <c r="H93" s="47" t="str">
        <f>VLOOKUP('Programmes (ENG)'!H93, 'CWM &amp; Location'!B:D, 2, FALSE)</f>
        <v>Ysbyty Gwynllyw</v>
      </c>
      <c r="I93" s="47" t="str">
        <f>VLOOKUP('Programmes (ENG)'!I93, 'CWM &amp; Location'!B:D, 2, FALSE)</f>
        <v>Casnewydd</v>
      </c>
      <c r="J93" s="47" t="str">
        <f>IF('Master List'!I93="", VLOOKUP('Master List'!H93, 'CWM &amp; Location'!B:D, 2, FALSE), CONCATENATE(VLOOKUP('Master List'!H93, 'CWM &amp; Location'!B:D, 2, FALSE), " / ", VLOOKUP('Master List'!I93, 'CWM &amp; Location'!B:D, 2, FALSE)))</f>
        <v>Seiciatreg Henaint</v>
      </c>
      <c r="K93" s="47" t="str">
        <f>IF('Programmes (ENG)'!K93="Supervisor to be confirmed", "Goruchwyliwr I'w Gadarnhau", 'Programmes (ENG)'!K93)</f>
        <v>Dr Lionel Peter</v>
      </c>
      <c r="L93" s="47" t="str">
        <f>VLOOKUP('Programmes (ENG)'!L93, 'CWM &amp; Location'!B:D, 2, FALSE)</f>
        <v>Ysbyty Prifysgol y Faenor / Ysbyty Brenhinol Gwent</v>
      </c>
      <c r="M93" s="47" t="str">
        <f>VLOOKUP('Programmes (ENG)'!M93, 'CWM &amp; Location'!B:D, 2, FALSE)</f>
        <v>Cwmbrân / Casnewydd</v>
      </c>
      <c r="N93" s="47" t="str">
        <f>IF('Master List'!O93="", VLOOKUP('Master List'!N93, 'CWM &amp; Location'!B:D, 2, FALSE), CONCATENATE(VLOOKUP('Master List'!N93, 'CWM &amp; Location'!B:D, 2, FALSE), " / ", VLOOKUP('Master List'!O93, 'CWM &amp; Location'!B:D, 2, FALSE)))</f>
        <v>Llawdriniaeth Gyffredinol / Llawdriniaeth Gastroberfeddol Usaf</v>
      </c>
      <c r="O93" s="47" t="str">
        <f>IF('Programmes (ENG)'!O93="Supervisor to be confirmed", "Goruchwyliwr I'w Gadarnhau", 'Programmes (ENG)'!O93)</f>
        <v>Mr Shaukat Majid</v>
      </c>
      <c r="P93" s="47" t="str">
        <f>VLOOKUP('Programmes (ENG)'!P93, 'CWM &amp; Location'!B:D, 2, FALSE)</f>
        <v>Ysbyty Prifysgol y Faenor / Ysbyty Brenhinol Gwent</v>
      </c>
      <c r="Q93" s="47" t="str">
        <f>VLOOKUP('Programmes (ENG)'!Q93, 'CWM &amp; Location'!B:D, 2, FALSE)</f>
        <v>Cwmbrân / Casnewydd</v>
      </c>
      <c r="R93" s="47" t="str">
        <f>IF('Master List'!U93="", VLOOKUP('Master List'!T93, 'CWM &amp; Location'!B:D, 2, FALSE), CONCATENATE(VLOOKUP('Master List'!T93, 'CWM &amp; Location'!B:D, 2, FALSE), " / ", VLOOKUP('Master List'!U93, 'CWM &amp; Location'!B:D, 2, FALSE)))</f>
        <v>Trawma Llawdriniaeth Orthopedig</v>
      </c>
      <c r="S93" s="47" t="str">
        <f>IF('Programmes (ENG)'!S93="Supervisor to be confirmed", "Goruchwyliwr I'w Gadarnhau", 'Programmes (ENG)'!S93)</f>
        <v>Mr Mark Kemp</v>
      </c>
      <c r="T93" s="49" t="str">
        <f>IF('Master List'!Y93="", "", VLOOKUP('Programmes (ENG)'!T93, 'CWM &amp; Location'!B:D, 2, FALSE))</f>
        <v/>
      </c>
      <c r="U93" s="49" t="str">
        <f>IF(T93="", "", VLOOKUP('Programmes (ENG)'!U93, 'CWM &amp; Location'!B:D, 2, FALSE))</f>
        <v/>
      </c>
      <c r="V93" s="49" t="str">
        <f>IF('Programmes (ENG)'!V93="", "", VLOOKUP('Programmes (ENG)'!V93, 'CWM &amp; Location'!B:D, 2, FALSE))</f>
        <v/>
      </c>
      <c r="W93" s="49" t="str">
        <f>IF('Programmes (ENG)'!W93="", "", IF('Programmes (ENG)'!W93="Supervisor to be confirmed", 'CWM &amp; Location'!$C$207, 'Programmes (ENG)'!W93))</f>
        <v/>
      </c>
    </row>
    <row r="94" spans="1:23" ht="33.75" customHeight="1" x14ac:dyDescent="0.25">
      <c r="A94" s="47" t="str">
        <f>'Master List'!A94</f>
        <v>FP</v>
      </c>
      <c r="B94" s="47" t="str">
        <f>'Master List'!B94</f>
        <v>F2/7A6/031c</v>
      </c>
      <c r="C94" s="47" t="str">
        <f>'Master List'!C94</f>
        <v>WAL/F2/031c</v>
      </c>
      <c r="D94" s="48">
        <f>'Programmes (ENG)'!D94</f>
        <v>1</v>
      </c>
      <c r="E94" s="54" t="str">
        <f t="shared" si="1"/>
        <v>Trawma Llawdriniaeth Orthopedig, Seiciatreg Henaint, Llawdriniaeth Gyffredinol / Llawdriniaeth Gastroberfeddol Usaf</v>
      </c>
      <c r="F94" s="49" t="str">
        <f>VLOOKUP('Programmes (ENG)'!F94, 'CWM &amp; Location'!B:D, 2, FALSE)</f>
        <v>Bwrdd Iechyd Prifysgol Aneurin Bevan</v>
      </c>
      <c r="G94" s="49" t="str">
        <f>IF('Programmes (ENG)'!G94="Supervisor to be confirmed", "Goruchwyliwr I'w Gadarnhau", 'Programmes (ENG)'!G94)</f>
        <v>Mr Mark Kemp</v>
      </c>
      <c r="H94" s="47" t="str">
        <f>VLOOKUP('Programmes (ENG)'!H94, 'CWM &amp; Location'!B:D, 2, FALSE)</f>
        <v>Ysbyty Prifysgol y Faenor / Ysbyty Brenhinol Gwent</v>
      </c>
      <c r="I94" s="47" t="str">
        <f>VLOOKUP('Programmes (ENG)'!I94, 'CWM &amp; Location'!B:D, 2, FALSE)</f>
        <v>Cwmbrân / Casnewydd</v>
      </c>
      <c r="J94" s="47" t="str">
        <f>IF('Master List'!I94="", VLOOKUP('Master List'!H94, 'CWM &amp; Location'!B:D, 2, FALSE), CONCATENATE(VLOOKUP('Master List'!H94, 'CWM &amp; Location'!B:D, 2, FALSE), " / ", VLOOKUP('Master List'!I94, 'CWM &amp; Location'!B:D, 2, FALSE)))</f>
        <v>Trawma Llawdriniaeth Orthopedig</v>
      </c>
      <c r="K94" s="47" t="str">
        <f>IF('Programmes (ENG)'!K94="Supervisor to be confirmed", "Goruchwyliwr I'w Gadarnhau", 'Programmes (ENG)'!K94)</f>
        <v>Mr Mark Kemp</v>
      </c>
      <c r="L94" s="47" t="str">
        <f>VLOOKUP('Programmes (ENG)'!L94, 'CWM &amp; Location'!B:D, 2, FALSE)</f>
        <v>Ysbyty Gwynllyw</v>
      </c>
      <c r="M94" s="47" t="str">
        <f>VLOOKUP('Programmes (ENG)'!M94, 'CWM &amp; Location'!B:D, 2, FALSE)</f>
        <v>Casnewydd</v>
      </c>
      <c r="N94" s="47" t="str">
        <f>IF('Master List'!O94="", VLOOKUP('Master List'!N94, 'CWM &amp; Location'!B:D, 2, FALSE), CONCATENATE(VLOOKUP('Master List'!N94, 'CWM &amp; Location'!B:D, 2, FALSE), " / ", VLOOKUP('Master List'!O94, 'CWM &amp; Location'!B:D, 2, FALSE)))</f>
        <v>Seiciatreg Henaint</v>
      </c>
      <c r="O94" s="47" t="str">
        <f>IF('Programmes (ENG)'!O94="Supervisor to be confirmed", "Goruchwyliwr I'w Gadarnhau", 'Programmes (ENG)'!O94)</f>
        <v>Dr Lionel Peter</v>
      </c>
      <c r="P94" s="47" t="str">
        <f>VLOOKUP('Programmes (ENG)'!P94, 'CWM &amp; Location'!B:D, 2, FALSE)</f>
        <v>Ysbyty Prifysgol y Faenor / Ysbyty Brenhinol Gwent</v>
      </c>
      <c r="Q94" s="47" t="str">
        <f>VLOOKUP('Programmes (ENG)'!Q94, 'CWM &amp; Location'!B:D, 2, FALSE)</f>
        <v>Cwmbrân / Casnewydd</v>
      </c>
      <c r="R94" s="47" t="str">
        <f>IF('Master List'!U94="", VLOOKUP('Master List'!T94, 'CWM &amp; Location'!B:D, 2, FALSE), CONCATENATE(VLOOKUP('Master List'!T94, 'CWM &amp; Location'!B:D, 2, FALSE), " / ", VLOOKUP('Master List'!U94, 'CWM &amp; Location'!B:D, 2, FALSE)))</f>
        <v>Llawdriniaeth Gyffredinol / Llawdriniaeth Gastroberfeddol Usaf</v>
      </c>
      <c r="S94" s="47" t="str">
        <f>IF('Programmes (ENG)'!S94="Supervisor to be confirmed", "Goruchwyliwr I'w Gadarnhau", 'Programmes (ENG)'!S94)</f>
        <v>Mr Shaukat Majid</v>
      </c>
      <c r="T94" s="49" t="str">
        <f>IF('Master List'!Y94="", "", VLOOKUP('Programmes (ENG)'!T94, 'CWM &amp; Location'!B:D, 2, FALSE))</f>
        <v/>
      </c>
      <c r="U94" s="49" t="str">
        <f>IF(T94="", "", VLOOKUP('Programmes (ENG)'!U94, 'CWM &amp; Location'!B:D, 2, FALSE))</f>
        <v/>
      </c>
      <c r="V94" s="49" t="str">
        <f>IF('Programmes (ENG)'!V94="", "", VLOOKUP('Programmes (ENG)'!V94, 'CWM &amp; Location'!B:D, 2, FALSE))</f>
        <v/>
      </c>
      <c r="W94" s="49" t="str">
        <f>IF('Programmes (ENG)'!W94="", "", IF('Programmes (ENG)'!W94="Supervisor to be confirmed", 'CWM &amp; Location'!$C$207, 'Programmes (ENG)'!W94))</f>
        <v/>
      </c>
    </row>
    <row r="95" spans="1:23" ht="33.75" customHeight="1" x14ac:dyDescent="0.25">
      <c r="A95" s="47" t="str">
        <f>'Master List'!A95</f>
        <v>FP</v>
      </c>
      <c r="B95" s="47" t="str">
        <f>'Master List'!B95</f>
        <v>F2/7A6/032a</v>
      </c>
      <c r="C95" s="47" t="str">
        <f>'Master List'!C95</f>
        <v>WAL/F2/032a</v>
      </c>
      <c r="D95" s="48">
        <f>'Programmes (ENG)'!D95</f>
        <v>1</v>
      </c>
      <c r="E95" s="54" t="str">
        <f t="shared" si="1"/>
        <v>Wroleg, Pediatreg, Meddygaeth Gyffredinol (Mewnol) / Meddygaeth Geriatreg</v>
      </c>
      <c r="F95" s="49" t="str">
        <f>VLOOKUP('Programmes (ENG)'!F95, 'CWM &amp; Location'!B:D, 2, FALSE)</f>
        <v>Bwrdd Iechyd Prifysgol Aneurin Bevan</v>
      </c>
      <c r="G95" s="49" t="str">
        <f>IF('Programmes (ENG)'!G95="Supervisor to be confirmed", "Goruchwyliwr I'w Gadarnhau", 'Programmes (ENG)'!G95)</f>
        <v>Miss Stella Roushias</v>
      </c>
      <c r="H95" s="47" t="str">
        <f>VLOOKUP('Programmes (ENG)'!H95, 'CWM &amp; Location'!B:D, 2, FALSE)</f>
        <v>Ysbyty Brenhinol Gwent</v>
      </c>
      <c r="I95" s="47" t="str">
        <f>VLOOKUP('Programmes (ENG)'!I95, 'CWM &amp; Location'!B:D, 2, FALSE)</f>
        <v>Casnewydd</v>
      </c>
      <c r="J95" s="47" t="str">
        <f>IF('Master List'!I95="", VLOOKUP('Master List'!H95, 'CWM &amp; Location'!B:D, 2, FALSE), CONCATENATE(VLOOKUP('Master List'!H95, 'CWM &amp; Location'!B:D, 2, FALSE), " / ", VLOOKUP('Master List'!I95, 'CWM &amp; Location'!B:D, 2, FALSE)))</f>
        <v>Wroleg</v>
      </c>
      <c r="K95" s="47" t="str">
        <f>IF('Programmes (ENG)'!K95="Supervisor to be confirmed", "Goruchwyliwr I'w Gadarnhau", 'Programmes (ENG)'!K95)</f>
        <v>Miss Stella Roushias</v>
      </c>
      <c r="L95" s="47" t="str">
        <f>VLOOKUP('Programmes (ENG)'!L95, 'CWM &amp; Location'!B:D, 2, FALSE)</f>
        <v>Ysbyty Prifysgol y Faenor</v>
      </c>
      <c r="M95" s="47" t="str">
        <f>VLOOKUP('Programmes (ENG)'!M95, 'CWM &amp; Location'!B:D, 2, FALSE)</f>
        <v>Cwmbrân</v>
      </c>
      <c r="N95" s="47" t="str">
        <f>IF('Master List'!O95="", VLOOKUP('Master List'!N95, 'CWM &amp; Location'!B:D, 2, FALSE), CONCATENATE(VLOOKUP('Master List'!N95, 'CWM &amp; Location'!B:D, 2, FALSE), " / ", VLOOKUP('Master List'!O95, 'CWM &amp; Location'!B:D, 2, FALSE)))</f>
        <v>Pediatreg</v>
      </c>
      <c r="O95" s="47" t="str">
        <f>IF('Programmes (ENG)'!O95="Supervisor to be confirmed", "Goruchwyliwr I'w Gadarnhau", 'Programmes (ENG)'!O95)</f>
        <v>Dr Soha El Behery</v>
      </c>
      <c r="P95" s="47" t="str">
        <f>VLOOKUP('Programmes (ENG)'!P95, 'CWM &amp; Location'!B:D, 2, FALSE)</f>
        <v>Ysbyty Brenhinol Gwent</v>
      </c>
      <c r="Q95" s="47" t="str">
        <f>VLOOKUP('Programmes (ENG)'!Q95, 'CWM &amp; Location'!B:D, 2, FALSE)</f>
        <v>Casnewydd</v>
      </c>
      <c r="R95" s="47" t="str">
        <f>IF('Master List'!U95="", VLOOKUP('Master List'!T95, 'CWM &amp; Location'!B:D, 2, FALSE), CONCATENATE(VLOOKUP('Master List'!T95, 'CWM &amp; Location'!B:D, 2, FALSE), " / ", VLOOKUP('Master List'!U95, 'CWM &amp; Location'!B:D, 2, FALSE)))</f>
        <v>Meddygaeth Gyffredinol (Mewnol) / Meddygaeth Geriatreg</v>
      </c>
      <c r="S95" s="47" t="str">
        <f>IF('Programmes (ENG)'!S95="Supervisor to be confirmed", "Goruchwyliwr I'w Gadarnhau", 'Programmes (ENG)'!S95)</f>
        <v>Dr Murali Hegde</v>
      </c>
      <c r="T95" s="49" t="str">
        <f>IF('Master List'!Y95="", "", VLOOKUP('Programmes (ENG)'!T95, 'CWM &amp; Location'!B:D, 2, FALSE))</f>
        <v/>
      </c>
      <c r="U95" s="49" t="str">
        <f>IF(T95="", "", VLOOKUP('Programmes (ENG)'!U95, 'CWM &amp; Location'!B:D, 2, FALSE))</f>
        <v/>
      </c>
      <c r="V95" s="49" t="str">
        <f>IF('Programmes (ENG)'!V95="", "", VLOOKUP('Programmes (ENG)'!V95, 'CWM &amp; Location'!B:D, 2, FALSE))</f>
        <v/>
      </c>
      <c r="W95" s="49" t="str">
        <f>IF('Programmes (ENG)'!W95="", "", IF('Programmes (ENG)'!W95="Supervisor to be confirmed", 'CWM &amp; Location'!$C$207, 'Programmes (ENG)'!W95))</f>
        <v/>
      </c>
    </row>
    <row r="96" spans="1:23" ht="33.75" customHeight="1" x14ac:dyDescent="0.25">
      <c r="A96" s="47" t="str">
        <f>'Master List'!A96</f>
        <v>FP</v>
      </c>
      <c r="B96" s="47" t="str">
        <f>'Master List'!B96</f>
        <v>F2/7A6/032b</v>
      </c>
      <c r="C96" s="47" t="str">
        <f>'Master List'!C96</f>
        <v>WAL/F2/032b</v>
      </c>
      <c r="D96" s="48">
        <f>'Programmes (ENG)'!D96</f>
        <v>1</v>
      </c>
      <c r="E96" s="54" t="str">
        <f t="shared" si="1"/>
        <v>Meddygaeth Gyffredinol (Mewnol) / Meddygaeth Geriatreg, Wroleg, Pediatreg</v>
      </c>
      <c r="F96" s="49" t="str">
        <f>VLOOKUP('Programmes (ENG)'!F96, 'CWM &amp; Location'!B:D, 2, FALSE)</f>
        <v>Bwrdd Iechyd Prifysgol Aneurin Bevan</v>
      </c>
      <c r="G96" s="49" t="str">
        <f>IF('Programmes (ENG)'!G96="Supervisor to be confirmed", "Goruchwyliwr I'w Gadarnhau", 'Programmes (ENG)'!G96)</f>
        <v>Dr Murali Hegde</v>
      </c>
      <c r="H96" s="47" t="str">
        <f>VLOOKUP('Programmes (ENG)'!H96, 'CWM &amp; Location'!B:D, 2, FALSE)</f>
        <v>Ysbyty Brenhinol Gwent</v>
      </c>
      <c r="I96" s="47" t="str">
        <f>VLOOKUP('Programmes (ENG)'!I96, 'CWM &amp; Location'!B:D, 2, FALSE)</f>
        <v>Casnewydd</v>
      </c>
      <c r="J96" s="47" t="str">
        <f>IF('Master List'!I96="", VLOOKUP('Master List'!H96, 'CWM &amp; Location'!B:D, 2, FALSE), CONCATENATE(VLOOKUP('Master List'!H96, 'CWM &amp; Location'!B:D, 2, FALSE), " / ", VLOOKUP('Master List'!I96, 'CWM &amp; Location'!B:D, 2, FALSE)))</f>
        <v>Meddygaeth Gyffredinol (Mewnol) / Meddygaeth Geriatreg</v>
      </c>
      <c r="K96" s="47" t="str">
        <f>IF('Programmes (ENG)'!K96="Supervisor to be confirmed", "Goruchwyliwr I'w Gadarnhau", 'Programmes (ENG)'!K96)</f>
        <v>Dr Murali Hegde</v>
      </c>
      <c r="L96" s="47" t="str">
        <f>VLOOKUP('Programmes (ENG)'!L96, 'CWM &amp; Location'!B:D, 2, FALSE)</f>
        <v>Ysbyty Brenhinol Gwent</v>
      </c>
      <c r="M96" s="47" t="str">
        <f>VLOOKUP('Programmes (ENG)'!M96, 'CWM &amp; Location'!B:D, 2, FALSE)</f>
        <v>Casnewydd</v>
      </c>
      <c r="N96" s="47" t="str">
        <f>IF('Master List'!O96="", VLOOKUP('Master List'!N96, 'CWM &amp; Location'!B:D, 2, FALSE), CONCATENATE(VLOOKUP('Master List'!N96, 'CWM &amp; Location'!B:D, 2, FALSE), " / ", VLOOKUP('Master List'!O96, 'CWM &amp; Location'!B:D, 2, FALSE)))</f>
        <v>Wroleg</v>
      </c>
      <c r="O96" s="47" t="str">
        <f>IF('Programmes (ENG)'!O96="Supervisor to be confirmed", "Goruchwyliwr I'w Gadarnhau", 'Programmes (ENG)'!O96)</f>
        <v>Miss Stella Roushias</v>
      </c>
      <c r="P96" s="47" t="str">
        <f>VLOOKUP('Programmes (ENG)'!P96, 'CWM &amp; Location'!B:D, 2, FALSE)</f>
        <v>Ysbyty Prifysgol y Faenor</v>
      </c>
      <c r="Q96" s="47" t="str">
        <f>VLOOKUP('Programmes (ENG)'!Q96, 'CWM &amp; Location'!B:D, 2, FALSE)</f>
        <v>Cwmbrân</v>
      </c>
      <c r="R96" s="47" t="str">
        <f>IF('Master List'!U96="", VLOOKUP('Master List'!T96, 'CWM &amp; Location'!B:D, 2, FALSE), CONCATENATE(VLOOKUP('Master List'!T96, 'CWM &amp; Location'!B:D, 2, FALSE), " / ", VLOOKUP('Master List'!U96, 'CWM &amp; Location'!B:D, 2, FALSE)))</f>
        <v>Pediatreg</v>
      </c>
      <c r="S96" s="47" t="str">
        <f>IF('Programmes (ENG)'!S96="Supervisor to be confirmed", "Goruchwyliwr I'w Gadarnhau", 'Programmes (ENG)'!S96)</f>
        <v>Dr Soha El Behery</v>
      </c>
      <c r="T96" s="49" t="str">
        <f>IF('Master List'!Y96="", "", VLOOKUP('Programmes (ENG)'!T96, 'CWM &amp; Location'!B:D, 2, FALSE))</f>
        <v/>
      </c>
      <c r="U96" s="49" t="str">
        <f>IF(T96="", "", VLOOKUP('Programmes (ENG)'!U96, 'CWM &amp; Location'!B:D, 2, FALSE))</f>
        <v/>
      </c>
      <c r="V96" s="49" t="str">
        <f>IF('Programmes (ENG)'!V96="", "", VLOOKUP('Programmes (ENG)'!V96, 'CWM &amp; Location'!B:D, 2, FALSE))</f>
        <v/>
      </c>
      <c r="W96" s="49" t="str">
        <f>IF('Programmes (ENG)'!W96="", "", IF('Programmes (ENG)'!W96="Supervisor to be confirmed", 'CWM &amp; Location'!$C$207, 'Programmes (ENG)'!W96))</f>
        <v/>
      </c>
    </row>
    <row r="97" spans="1:23" ht="33.75" customHeight="1" x14ac:dyDescent="0.25">
      <c r="A97" s="47" t="str">
        <f>'Master List'!A97</f>
        <v>FP</v>
      </c>
      <c r="B97" s="47" t="str">
        <f>'Master List'!B97</f>
        <v>F2/7A6/032c</v>
      </c>
      <c r="C97" s="47" t="str">
        <f>'Master List'!C97</f>
        <v>WAL/F2/032c</v>
      </c>
      <c r="D97" s="48">
        <f>'Programmes (ENG)'!D97</f>
        <v>1</v>
      </c>
      <c r="E97" s="54" t="str">
        <f t="shared" si="1"/>
        <v>Pediatreg, Meddygaeth Gyffredinol (Mewnol) / Meddygaeth Geriatreg, Wroleg</v>
      </c>
      <c r="F97" s="49" t="str">
        <f>VLOOKUP('Programmes (ENG)'!F97, 'CWM &amp; Location'!B:D, 2, FALSE)</f>
        <v>Bwrdd Iechyd Prifysgol Aneurin Bevan</v>
      </c>
      <c r="G97" s="49" t="str">
        <f>IF('Programmes (ENG)'!G97="Supervisor to be confirmed", "Goruchwyliwr I'w Gadarnhau", 'Programmes (ENG)'!G97)</f>
        <v>Dr Soha El Behery</v>
      </c>
      <c r="H97" s="47" t="str">
        <f>VLOOKUP('Programmes (ENG)'!H97, 'CWM &amp; Location'!B:D, 2, FALSE)</f>
        <v>Ysbyty Prifysgol y Faenor</v>
      </c>
      <c r="I97" s="47" t="str">
        <f>VLOOKUP('Programmes (ENG)'!I97, 'CWM &amp; Location'!B:D, 2, FALSE)</f>
        <v>Cwmbrân</v>
      </c>
      <c r="J97" s="47" t="str">
        <f>IF('Master List'!I97="", VLOOKUP('Master List'!H97, 'CWM &amp; Location'!B:D, 2, FALSE), CONCATENATE(VLOOKUP('Master List'!H97, 'CWM &amp; Location'!B:D, 2, FALSE), " / ", VLOOKUP('Master List'!I97, 'CWM &amp; Location'!B:D, 2, FALSE)))</f>
        <v>Pediatreg</v>
      </c>
      <c r="K97" s="47" t="str">
        <f>IF('Programmes (ENG)'!K97="Supervisor to be confirmed", "Goruchwyliwr I'w Gadarnhau", 'Programmes (ENG)'!K97)</f>
        <v>Dr Soha El Behery</v>
      </c>
      <c r="L97" s="47" t="str">
        <f>VLOOKUP('Programmes (ENG)'!L97, 'CWM &amp; Location'!B:D, 2, FALSE)</f>
        <v>Ysbyty Brenhinol Gwent</v>
      </c>
      <c r="M97" s="47" t="str">
        <f>VLOOKUP('Programmes (ENG)'!M97, 'CWM &amp; Location'!B:D, 2, FALSE)</f>
        <v>Casnewydd</v>
      </c>
      <c r="N97" s="47" t="str">
        <f>IF('Master List'!O97="", VLOOKUP('Master List'!N97, 'CWM &amp; Location'!B:D, 2, FALSE), CONCATENATE(VLOOKUP('Master List'!N97, 'CWM &amp; Location'!B:D, 2, FALSE), " / ", VLOOKUP('Master List'!O97, 'CWM &amp; Location'!B:D, 2, FALSE)))</f>
        <v>Meddygaeth Gyffredinol (Mewnol) / Meddygaeth Geriatreg</v>
      </c>
      <c r="O97" s="47" t="str">
        <f>IF('Programmes (ENG)'!O97="Supervisor to be confirmed", "Goruchwyliwr I'w Gadarnhau", 'Programmes (ENG)'!O97)</f>
        <v>Dr Murali Hegde</v>
      </c>
      <c r="P97" s="47" t="str">
        <f>VLOOKUP('Programmes (ENG)'!P97, 'CWM &amp; Location'!B:D, 2, FALSE)</f>
        <v>Ysbyty Brenhinol Gwent</v>
      </c>
      <c r="Q97" s="47" t="str">
        <f>VLOOKUP('Programmes (ENG)'!Q97, 'CWM &amp; Location'!B:D, 2, FALSE)</f>
        <v>Casnewydd</v>
      </c>
      <c r="R97" s="47" t="str">
        <f>IF('Master List'!U97="", VLOOKUP('Master List'!T97, 'CWM &amp; Location'!B:D, 2, FALSE), CONCATENATE(VLOOKUP('Master List'!T97, 'CWM &amp; Location'!B:D, 2, FALSE), " / ", VLOOKUP('Master List'!U97, 'CWM &amp; Location'!B:D, 2, FALSE)))</f>
        <v>Wroleg</v>
      </c>
      <c r="S97" s="47" t="str">
        <f>IF('Programmes (ENG)'!S97="Supervisor to be confirmed", "Goruchwyliwr I'w Gadarnhau", 'Programmes (ENG)'!S97)</f>
        <v>Miss Stella Roushias</v>
      </c>
      <c r="T97" s="49" t="str">
        <f>IF('Master List'!Y97="", "", VLOOKUP('Programmes (ENG)'!T97, 'CWM &amp; Location'!B:D, 2, FALSE))</f>
        <v/>
      </c>
      <c r="U97" s="49" t="str">
        <f>IF(T97="", "", VLOOKUP('Programmes (ENG)'!U97, 'CWM &amp; Location'!B:D, 2, FALSE))</f>
        <v/>
      </c>
      <c r="V97" s="49" t="str">
        <f>IF('Programmes (ENG)'!V97="", "", VLOOKUP('Programmes (ENG)'!V97, 'CWM &amp; Location'!B:D, 2, FALSE))</f>
        <v/>
      </c>
      <c r="W97" s="49" t="str">
        <f>IF('Programmes (ENG)'!W97="", "", IF('Programmes (ENG)'!W97="Supervisor to be confirmed", 'CWM &amp; Location'!$C$207, 'Programmes (ENG)'!W97))</f>
        <v/>
      </c>
    </row>
    <row r="98" spans="1:23" ht="33.75" customHeight="1" x14ac:dyDescent="0.25">
      <c r="A98" s="47" t="str">
        <f>'Master List'!A98</f>
        <v>FP</v>
      </c>
      <c r="B98" s="47" t="str">
        <f>'Master List'!B98</f>
        <v>F2/7A6/033a</v>
      </c>
      <c r="C98" s="47" t="str">
        <f>'Master List'!C98</f>
        <v>WAL/F2/033a</v>
      </c>
      <c r="D98" s="48">
        <f>'Programmes (ENG)'!D98</f>
        <v>1</v>
      </c>
      <c r="E98" s="54" t="str">
        <f t="shared" si="1"/>
        <v>Meddygaeth Geriatreg / Gastroenteroleg, Trawma Llawdriniaeth Orthopedig, Meddygaeth Frys</v>
      </c>
      <c r="F98" s="49" t="str">
        <f>VLOOKUP('Programmes (ENG)'!F98, 'CWM &amp; Location'!B:D, 2, FALSE)</f>
        <v>Bwrdd Iechyd Prifysgol Aneurin Bevan</v>
      </c>
      <c r="G98" s="49" t="str">
        <f>IF('Programmes (ENG)'!G98="Supervisor to be confirmed", "Goruchwyliwr I'w Gadarnhau", 'Programmes (ENG)'!G98)</f>
        <v>Prof Nadin Haboubi</v>
      </c>
      <c r="H98" s="47" t="str">
        <f>VLOOKUP('Programmes (ENG)'!H98, 'CWM &amp; Location'!B:D, 2, FALSE)</f>
        <v>Ysbyty Neuadd Nevill</v>
      </c>
      <c r="I98" s="47" t="str">
        <f>VLOOKUP('Programmes (ENG)'!I98, 'CWM &amp; Location'!B:D, 2, FALSE)</f>
        <v>Y Fenni</v>
      </c>
      <c r="J98" s="47" t="str">
        <f>IF('Master List'!I98="", VLOOKUP('Master List'!H98, 'CWM &amp; Location'!B:D, 2, FALSE), CONCATENATE(VLOOKUP('Master List'!H98, 'CWM &amp; Location'!B:D, 2, FALSE), " / ", VLOOKUP('Master List'!I98, 'CWM &amp; Location'!B:D, 2, FALSE)))</f>
        <v>Meddygaeth Geriatreg / Gastroenteroleg</v>
      </c>
      <c r="K98" s="47" t="str">
        <f>IF('Programmes (ENG)'!K98="Supervisor to be confirmed", "Goruchwyliwr I'w Gadarnhau", 'Programmes (ENG)'!K98)</f>
        <v>Prof Nadin Haboubi</v>
      </c>
      <c r="L98" s="47" t="str">
        <f>VLOOKUP('Programmes (ENG)'!L98, 'CWM &amp; Location'!B:D, 2, FALSE)</f>
        <v>Ysbyty Prifysgol y Faenor / Ysbyty Brenhinol Gwent</v>
      </c>
      <c r="M98" s="47" t="str">
        <f>VLOOKUP('Programmes (ENG)'!M98, 'CWM &amp; Location'!B:D, 2, FALSE)</f>
        <v>Cwmbrân / Casnewydd</v>
      </c>
      <c r="N98" s="47" t="str">
        <f>IF('Master List'!O98="", VLOOKUP('Master List'!N98, 'CWM &amp; Location'!B:D, 2, FALSE), CONCATENATE(VLOOKUP('Master List'!N98, 'CWM &amp; Location'!B:D, 2, FALSE), " / ", VLOOKUP('Master List'!O98, 'CWM &amp; Location'!B:D, 2, FALSE)))</f>
        <v>Trawma Llawdriniaeth Orthopedig</v>
      </c>
      <c r="O98" s="47" t="str">
        <f>IF('Programmes (ENG)'!O98="Supervisor to be confirmed", "Goruchwyliwr I'w Gadarnhau", 'Programmes (ENG)'!O98)</f>
        <v>Mr Russell Walker</v>
      </c>
      <c r="P98" s="47" t="str">
        <f>VLOOKUP('Programmes (ENG)'!P98, 'CWM &amp; Location'!B:D, 2, FALSE)</f>
        <v>Ysbyty Prifysgol y Faenor</v>
      </c>
      <c r="Q98" s="47" t="str">
        <f>VLOOKUP('Programmes (ENG)'!Q98, 'CWM &amp; Location'!B:D, 2, FALSE)</f>
        <v>Cwmbrân</v>
      </c>
      <c r="R98" s="47" t="str">
        <f>IF('Master List'!U98="", VLOOKUP('Master List'!T98, 'CWM &amp; Location'!B:D, 2, FALSE), CONCATENATE(VLOOKUP('Master List'!T98, 'CWM &amp; Location'!B:D, 2, FALSE), " / ", VLOOKUP('Master List'!U98, 'CWM &amp; Location'!B:D, 2, FALSE)))</f>
        <v>Meddygaeth Frys</v>
      </c>
      <c r="S98" s="47" t="str">
        <f>IF('Programmes (ENG)'!S98="Supervisor to be confirmed", "Goruchwyliwr I'w Gadarnhau", 'Programmes (ENG)'!S98)</f>
        <v>Dr Ryan Hobbs</v>
      </c>
      <c r="T98" s="49" t="str">
        <f>IF('Master List'!Y98="", "", VLOOKUP('Programmes (ENG)'!T98, 'CWM &amp; Location'!B:D, 2, FALSE))</f>
        <v/>
      </c>
      <c r="U98" s="49" t="str">
        <f>IF(T98="", "", VLOOKUP('Programmes (ENG)'!U98, 'CWM &amp; Location'!B:D, 2, FALSE))</f>
        <v/>
      </c>
      <c r="V98" s="49" t="str">
        <f>IF('Programmes (ENG)'!V98="", "", VLOOKUP('Programmes (ENG)'!V98, 'CWM &amp; Location'!B:D, 2, FALSE))</f>
        <v/>
      </c>
      <c r="W98" s="49" t="str">
        <f>IF('Programmes (ENG)'!W98="", "", IF('Programmes (ENG)'!W98="Supervisor to be confirmed", 'CWM &amp; Location'!$C$207, 'Programmes (ENG)'!W98))</f>
        <v/>
      </c>
    </row>
    <row r="99" spans="1:23" ht="33.75" customHeight="1" x14ac:dyDescent="0.25">
      <c r="A99" s="47" t="str">
        <f>'Master List'!A99</f>
        <v>FP</v>
      </c>
      <c r="B99" s="47" t="str">
        <f>'Master List'!B99</f>
        <v>F2/7A6/033b</v>
      </c>
      <c r="C99" s="47" t="str">
        <f>'Master List'!C99</f>
        <v>WAL/F2/033b</v>
      </c>
      <c r="D99" s="48">
        <f>'Programmes (ENG)'!D99</f>
        <v>1</v>
      </c>
      <c r="E99" s="54" t="str">
        <f t="shared" si="1"/>
        <v>Meddygaeth Frys, Meddygaeth Geriatreg / Gastroenteroleg, Trawma Llawdriniaeth Orthopedig</v>
      </c>
      <c r="F99" s="49" t="str">
        <f>VLOOKUP('Programmes (ENG)'!F99, 'CWM &amp; Location'!B:D, 2, FALSE)</f>
        <v>Bwrdd Iechyd Prifysgol Aneurin Bevan</v>
      </c>
      <c r="G99" s="49" t="str">
        <f>IF('Programmes (ENG)'!G99="Supervisor to be confirmed", "Goruchwyliwr I'w Gadarnhau", 'Programmes (ENG)'!G99)</f>
        <v>Dr Ryan Hobbs</v>
      </c>
      <c r="H99" s="47" t="str">
        <f>VLOOKUP('Programmes (ENG)'!H99, 'CWM &amp; Location'!B:D, 2, FALSE)</f>
        <v>Ysbyty Prifysgol y Faenor</v>
      </c>
      <c r="I99" s="47" t="str">
        <f>VLOOKUP('Programmes (ENG)'!I99, 'CWM &amp; Location'!B:D, 2, FALSE)</f>
        <v>Cwmbrân</v>
      </c>
      <c r="J99" s="47" t="str">
        <f>IF('Master List'!I99="", VLOOKUP('Master List'!H99, 'CWM &amp; Location'!B:D, 2, FALSE), CONCATENATE(VLOOKUP('Master List'!H99, 'CWM &amp; Location'!B:D, 2, FALSE), " / ", VLOOKUP('Master List'!I99, 'CWM &amp; Location'!B:D, 2, FALSE)))</f>
        <v>Meddygaeth Frys</v>
      </c>
      <c r="K99" s="47" t="str">
        <f>IF('Programmes (ENG)'!K99="Supervisor to be confirmed", "Goruchwyliwr I'w Gadarnhau", 'Programmes (ENG)'!K99)</f>
        <v>Dr Ryan Hobbs</v>
      </c>
      <c r="L99" s="47" t="str">
        <f>VLOOKUP('Programmes (ENG)'!L99, 'CWM &amp; Location'!B:D, 2, FALSE)</f>
        <v>Ysbyty Neuadd Nevill</v>
      </c>
      <c r="M99" s="47" t="str">
        <f>VLOOKUP('Programmes (ENG)'!M99, 'CWM &amp; Location'!B:D, 2, FALSE)</f>
        <v>Y Fenni</v>
      </c>
      <c r="N99" s="47" t="str">
        <f>IF('Master List'!O99="", VLOOKUP('Master List'!N99, 'CWM &amp; Location'!B:D, 2, FALSE), CONCATENATE(VLOOKUP('Master List'!N99, 'CWM &amp; Location'!B:D, 2, FALSE), " / ", VLOOKUP('Master List'!O99, 'CWM &amp; Location'!B:D, 2, FALSE)))</f>
        <v>Meddygaeth Geriatreg / Gastroenteroleg</v>
      </c>
      <c r="O99" s="47" t="str">
        <f>IF('Programmes (ENG)'!O99="Supervisor to be confirmed", "Goruchwyliwr I'w Gadarnhau", 'Programmes (ENG)'!O99)</f>
        <v>Prof Nadin Haboubi</v>
      </c>
      <c r="P99" s="47" t="str">
        <f>VLOOKUP('Programmes (ENG)'!P99, 'CWM &amp; Location'!B:D, 2, FALSE)</f>
        <v>Ysbyty Prifysgol y Faenor / Ysbyty Brenhinol Gwent</v>
      </c>
      <c r="Q99" s="47" t="str">
        <f>VLOOKUP('Programmes (ENG)'!Q99, 'CWM &amp; Location'!B:D, 2, FALSE)</f>
        <v>Cwmbrân / Casnewydd</v>
      </c>
      <c r="R99" s="47" t="str">
        <f>IF('Master List'!U99="", VLOOKUP('Master List'!T99, 'CWM &amp; Location'!B:D, 2, FALSE), CONCATENATE(VLOOKUP('Master List'!T99, 'CWM &amp; Location'!B:D, 2, FALSE), " / ", VLOOKUP('Master List'!U99, 'CWM &amp; Location'!B:D, 2, FALSE)))</f>
        <v>Trawma Llawdriniaeth Orthopedig</v>
      </c>
      <c r="S99" s="47" t="str">
        <f>IF('Programmes (ENG)'!S99="Supervisor to be confirmed", "Goruchwyliwr I'w Gadarnhau", 'Programmes (ENG)'!S99)</f>
        <v>Mr Russell Walker</v>
      </c>
      <c r="T99" s="49" t="str">
        <f>IF('Master List'!Y99="", "", VLOOKUP('Programmes (ENG)'!T99, 'CWM &amp; Location'!B:D, 2, FALSE))</f>
        <v/>
      </c>
      <c r="U99" s="49" t="str">
        <f>IF(T99="", "", VLOOKUP('Programmes (ENG)'!U99, 'CWM &amp; Location'!B:D, 2, FALSE))</f>
        <v/>
      </c>
      <c r="V99" s="49" t="str">
        <f>IF('Programmes (ENG)'!V99="", "", VLOOKUP('Programmes (ENG)'!V99, 'CWM &amp; Location'!B:D, 2, FALSE))</f>
        <v/>
      </c>
      <c r="W99" s="49" t="str">
        <f>IF('Programmes (ENG)'!W99="", "", IF('Programmes (ENG)'!W99="Supervisor to be confirmed", 'CWM &amp; Location'!$C$207, 'Programmes (ENG)'!W99))</f>
        <v/>
      </c>
    </row>
    <row r="100" spans="1:23" ht="33.75" customHeight="1" x14ac:dyDescent="0.25">
      <c r="A100" s="47" t="str">
        <f>'Master List'!A100</f>
        <v>FP</v>
      </c>
      <c r="B100" s="47" t="str">
        <f>'Master List'!B100</f>
        <v>F2/7A6/033c</v>
      </c>
      <c r="C100" s="47" t="str">
        <f>'Master List'!C100</f>
        <v>WAL/F2/033c</v>
      </c>
      <c r="D100" s="48">
        <f>'Programmes (ENG)'!D100</f>
        <v>1</v>
      </c>
      <c r="E100" s="54" t="str">
        <f t="shared" si="1"/>
        <v>Trawma Llawdriniaeth Orthopedig, Meddygaeth Frys, Meddygaeth Geriatreg / Gastroenteroleg</v>
      </c>
      <c r="F100" s="49" t="str">
        <f>VLOOKUP('Programmes (ENG)'!F100, 'CWM &amp; Location'!B:D, 2, FALSE)</f>
        <v>Bwrdd Iechyd Prifysgol Aneurin Bevan</v>
      </c>
      <c r="G100" s="49" t="str">
        <f>IF('Programmes (ENG)'!G100="Supervisor to be confirmed", "Goruchwyliwr I'w Gadarnhau", 'Programmes (ENG)'!G100)</f>
        <v>Mr Russell Walker</v>
      </c>
      <c r="H100" s="47" t="str">
        <f>VLOOKUP('Programmes (ENG)'!H100, 'CWM &amp; Location'!B:D, 2, FALSE)</f>
        <v>Ysbyty Prifysgol y Faenor / Ysbyty Brenhinol Gwent</v>
      </c>
      <c r="I100" s="47" t="str">
        <f>VLOOKUP('Programmes (ENG)'!I100, 'CWM &amp; Location'!B:D, 2, FALSE)</f>
        <v>Cwmbrân / Casnewydd</v>
      </c>
      <c r="J100" s="47" t="str">
        <f>IF('Master List'!I100="", VLOOKUP('Master List'!H100, 'CWM &amp; Location'!B:D, 2, FALSE), CONCATENATE(VLOOKUP('Master List'!H100, 'CWM &amp; Location'!B:D, 2, FALSE), " / ", VLOOKUP('Master List'!I100, 'CWM &amp; Location'!B:D, 2, FALSE)))</f>
        <v>Trawma Llawdriniaeth Orthopedig</v>
      </c>
      <c r="K100" s="47" t="str">
        <f>IF('Programmes (ENG)'!K100="Supervisor to be confirmed", "Goruchwyliwr I'w Gadarnhau", 'Programmes (ENG)'!K100)</f>
        <v>Mr Russell Walker</v>
      </c>
      <c r="L100" s="47" t="str">
        <f>VLOOKUP('Programmes (ENG)'!L100, 'CWM &amp; Location'!B:D, 2, FALSE)</f>
        <v>Ysbyty Prifysgol y Faenor</v>
      </c>
      <c r="M100" s="47" t="str">
        <f>VLOOKUP('Programmes (ENG)'!M100, 'CWM &amp; Location'!B:D, 2, FALSE)</f>
        <v>Cwmbrân</v>
      </c>
      <c r="N100" s="47" t="str">
        <f>IF('Master List'!O100="", VLOOKUP('Master List'!N100, 'CWM &amp; Location'!B:D, 2, FALSE), CONCATENATE(VLOOKUP('Master List'!N100, 'CWM &amp; Location'!B:D, 2, FALSE), " / ", VLOOKUP('Master List'!O100, 'CWM &amp; Location'!B:D, 2, FALSE)))</f>
        <v>Meddygaeth Frys</v>
      </c>
      <c r="O100" s="47" t="str">
        <f>IF('Programmes (ENG)'!O100="Supervisor to be confirmed", "Goruchwyliwr I'w Gadarnhau", 'Programmes (ENG)'!O100)</f>
        <v>Dr Ryan Hobbs</v>
      </c>
      <c r="P100" s="47" t="str">
        <f>VLOOKUP('Programmes (ENG)'!P100, 'CWM &amp; Location'!B:D, 2, FALSE)</f>
        <v>Ysbyty Neuadd Nevill</v>
      </c>
      <c r="Q100" s="47" t="str">
        <f>VLOOKUP('Programmes (ENG)'!Q100, 'CWM &amp; Location'!B:D, 2, FALSE)</f>
        <v>Y Fenni</v>
      </c>
      <c r="R100" s="47" t="str">
        <f>IF('Master List'!U100="", VLOOKUP('Master List'!T100, 'CWM &amp; Location'!B:D, 2, FALSE), CONCATENATE(VLOOKUP('Master List'!T100, 'CWM &amp; Location'!B:D, 2, FALSE), " / ", VLOOKUP('Master List'!U100, 'CWM &amp; Location'!B:D, 2, FALSE)))</f>
        <v>Meddygaeth Geriatreg / Gastroenteroleg</v>
      </c>
      <c r="S100" s="47" t="str">
        <f>IF('Programmes (ENG)'!S100="Supervisor to be confirmed", "Goruchwyliwr I'w Gadarnhau", 'Programmes (ENG)'!S100)</f>
        <v>Prof Nadin Haboubi</v>
      </c>
      <c r="T100" s="49" t="str">
        <f>IF('Master List'!Y100="", "", VLOOKUP('Programmes (ENG)'!T100, 'CWM &amp; Location'!B:D, 2, FALSE))</f>
        <v/>
      </c>
      <c r="U100" s="49" t="str">
        <f>IF(T100="", "", VLOOKUP('Programmes (ENG)'!U100, 'CWM &amp; Location'!B:D, 2, FALSE))</f>
        <v/>
      </c>
      <c r="V100" s="49" t="str">
        <f>IF('Programmes (ENG)'!V100="", "", VLOOKUP('Programmes (ENG)'!V100, 'CWM &amp; Location'!B:D, 2, FALSE))</f>
        <v/>
      </c>
      <c r="W100" s="49" t="str">
        <f>IF('Programmes (ENG)'!W100="", "", IF('Programmes (ENG)'!W100="Supervisor to be confirmed", 'CWM &amp; Location'!$C$207, 'Programmes (ENG)'!W100))</f>
        <v/>
      </c>
    </row>
    <row r="101" spans="1:23" ht="33.75" customHeight="1" x14ac:dyDescent="0.25">
      <c r="A101" s="47" t="str">
        <f>'Master List'!A101</f>
        <v>FP</v>
      </c>
      <c r="B101" s="47" t="str">
        <f>'Master List'!B101</f>
        <v>F2/7A6/034a</v>
      </c>
      <c r="C101" s="47" t="str">
        <f>'Master List'!C101</f>
        <v>WAL/F2/034a</v>
      </c>
      <c r="D101" s="48">
        <f>'Programmes (ENG)'!D101</f>
        <v>1</v>
      </c>
      <c r="E101" s="54" t="str">
        <f t="shared" si="1"/>
        <v>Llawdriniaeth Gyffredinol / Llawdriniaeth ar y Fron &amp; Llawdriniaeth Endocrinaidd, Anestheteg / Gofal Critigol, Meddygaeth Frys</v>
      </c>
      <c r="F101" s="49" t="str">
        <f>VLOOKUP('Programmes (ENG)'!F101, 'CWM &amp; Location'!B:D, 2, FALSE)</f>
        <v>Bwrdd Iechyd Prifysgol Aneurin Bevan</v>
      </c>
      <c r="G101" s="49" t="str">
        <f>IF('Programmes (ENG)'!G101="Supervisor to be confirmed", "Goruchwyliwr I'w Gadarnhau", 'Programmes (ENG)'!G101)</f>
        <v>Mr Phil Holland</v>
      </c>
      <c r="H101" s="47" t="str">
        <f>VLOOKUP('Programmes (ENG)'!H101, 'CWM &amp; Location'!B:D, 2, FALSE)</f>
        <v>Ysbyty Prifysgol y Faenor / Ysbyty Brenhinol Gwent</v>
      </c>
      <c r="I101" s="47" t="str">
        <f>VLOOKUP('Programmes (ENG)'!I101, 'CWM &amp; Location'!B:D, 2, FALSE)</f>
        <v>Cwmbrân / Casnewydd</v>
      </c>
      <c r="J101" s="47" t="str">
        <f>IF('Master List'!I101="", VLOOKUP('Master List'!H101, 'CWM &amp; Location'!B:D, 2, FALSE), CONCATENATE(VLOOKUP('Master List'!H101, 'CWM &amp; Location'!B:D, 2, FALSE), " / ", VLOOKUP('Master List'!I101, 'CWM &amp; Location'!B:D, 2, FALSE)))</f>
        <v>Llawdriniaeth Gyffredinol / Llawdriniaeth ar y Fron &amp; Llawdriniaeth Endocrinaidd</v>
      </c>
      <c r="K101" s="47" t="str">
        <f>IF('Programmes (ENG)'!K101="Supervisor to be confirmed", "Goruchwyliwr I'w Gadarnhau", 'Programmes (ENG)'!K101)</f>
        <v>Mr Phil Holland</v>
      </c>
      <c r="L101" s="47" t="str">
        <f>VLOOKUP('Programmes (ENG)'!L101, 'CWM &amp; Location'!B:D, 2, FALSE)</f>
        <v>Ysbyty Prifysgol y Faenor</v>
      </c>
      <c r="M101" s="47" t="str">
        <f>VLOOKUP('Programmes (ENG)'!M101, 'CWM &amp; Location'!B:D, 2, FALSE)</f>
        <v>Cwmbrân</v>
      </c>
      <c r="N101" s="47" t="str">
        <f>IF('Master List'!O101="", VLOOKUP('Master List'!N101, 'CWM &amp; Location'!B:D, 2, FALSE), CONCATENATE(VLOOKUP('Master List'!N101, 'CWM &amp; Location'!B:D, 2, FALSE), " / ", VLOOKUP('Master List'!O101, 'CWM &amp; Location'!B:D, 2, FALSE)))</f>
        <v>Anestheteg / Gofal Critigol</v>
      </c>
      <c r="O101" s="47" t="str">
        <f>IF('Programmes (ENG)'!O101="Supervisor to be confirmed", "Goruchwyliwr I'w Gadarnhau", 'Programmes (ENG)'!O101)</f>
        <v>Dr Tom Moses</v>
      </c>
      <c r="P101" s="47" t="str">
        <f>VLOOKUP('Programmes (ENG)'!P101, 'CWM &amp; Location'!B:D, 2, FALSE)</f>
        <v>Ysbyty Prifysgol y Faenor</v>
      </c>
      <c r="Q101" s="47" t="str">
        <f>VLOOKUP('Programmes (ENG)'!Q101, 'CWM &amp; Location'!B:D, 2, FALSE)</f>
        <v>Cwmbrân</v>
      </c>
      <c r="R101" s="47" t="str">
        <f>IF('Master List'!U101="", VLOOKUP('Master List'!T101, 'CWM &amp; Location'!B:D, 2, FALSE), CONCATENATE(VLOOKUP('Master List'!T101, 'CWM &amp; Location'!B:D, 2, FALSE), " / ", VLOOKUP('Master List'!U101, 'CWM &amp; Location'!B:D, 2, FALSE)))</f>
        <v>Meddygaeth Frys</v>
      </c>
      <c r="S101" s="47" t="str">
        <f>IF('Programmes (ENG)'!S101="Supervisor to be confirmed", "Goruchwyliwr I'w Gadarnhau", 'Programmes (ENG)'!S101)</f>
        <v>Dr Sally Jones</v>
      </c>
      <c r="T101" s="49" t="str">
        <f>IF('Master List'!Y101="", "", VLOOKUP('Programmes (ENG)'!T101, 'CWM &amp; Location'!B:D, 2, FALSE))</f>
        <v/>
      </c>
      <c r="U101" s="49" t="str">
        <f>IF(T101="", "", VLOOKUP('Programmes (ENG)'!U101, 'CWM &amp; Location'!B:D, 2, FALSE))</f>
        <v/>
      </c>
      <c r="V101" s="49" t="str">
        <f>IF('Programmes (ENG)'!V101="", "", VLOOKUP('Programmes (ENG)'!V101, 'CWM &amp; Location'!B:D, 2, FALSE))</f>
        <v/>
      </c>
      <c r="W101" s="49" t="str">
        <f>IF('Programmes (ENG)'!W101="", "", IF('Programmes (ENG)'!W101="Supervisor to be confirmed", 'CWM &amp; Location'!$C$207, 'Programmes (ENG)'!W101))</f>
        <v/>
      </c>
    </row>
    <row r="102" spans="1:23" ht="33.75" customHeight="1" x14ac:dyDescent="0.25">
      <c r="A102" s="47" t="str">
        <f>'Master List'!A102</f>
        <v>FP</v>
      </c>
      <c r="B102" s="47" t="str">
        <f>'Master List'!B102</f>
        <v>F2/7A6/034b</v>
      </c>
      <c r="C102" s="47" t="str">
        <f>'Master List'!C102</f>
        <v>WAL/F2/034b</v>
      </c>
      <c r="D102" s="48">
        <f>'Programmes (ENG)'!D102</f>
        <v>1</v>
      </c>
      <c r="E102" s="54" t="str">
        <f t="shared" si="1"/>
        <v>Meddygaeth Frys, Llawdriniaeth Gyffredinol / Llawdriniaeth ar y Fron &amp; Llawdriniaeth Endocrinaidd, Anestheteg / Gofal Critigol</v>
      </c>
      <c r="F102" s="49" t="str">
        <f>VLOOKUP('Programmes (ENG)'!F102, 'CWM &amp; Location'!B:D, 2, FALSE)</f>
        <v>Bwrdd Iechyd Prifysgol Aneurin Bevan</v>
      </c>
      <c r="G102" s="49" t="str">
        <f>IF('Programmes (ENG)'!G102="Supervisor to be confirmed", "Goruchwyliwr I'w Gadarnhau", 'Programmes (ENG)'!G102)</f>
        <v>Dr Sally Jones</v>
      </c>
      <c r="H102" s="47" t="str">
        <f>VLOOKUP('Programmes (ENG)'!H102, 'CWM &amp; Location'!B:D, 2, FALSE)</f>
        <v>Ysbyty Prifysgol y Faenor</v>
      </c>
      <c r="I102" s="47" t="str">
        <f>VLOOKUP('Programmes (ENG)'!I102, 'CWM &amp; Location'!B:D, 2, FALSE)</f>
        <v>Cwmbrân</v>
      </c>
      <c r="J102" s="47" t="str">
        <f>IF('Master List'!I102="", VLOOKUP('Master List'!H102, 'CWM &amp; Location'!B:D, 2, FALSE), CONCATENATE(VLOOKUP('Master List'!H102, 'CWM &amp; Location'!B:D, 2, FALSE), " / ", VLOOKUP('Master List'!I102, 'CWM &amp; Location'!B:D, 2, FALSE)))</f>
        <v>Meddygaeth Frys</v>
      </c>
      <c r="K102" s="47" t="str">
        <f>IF('Programmes (ENG)'!K102="Supervisor to be confirmed", "Goruchwyliwr I'w Gadarnhau", 'Programmes (ENG)'!K102)</f>
        <v>Dr Sally Jones</v>
      </c>
      <c r="L102" s="47" t="str">
        <f>VLOOKUP('Programmes (ENG)'!L102, 'CWM &amp; Location'!B:D, 2, FALSE)</f>
        <v>Ysbyty Prifysgol y Faenor / Ysbyty Brenhinol Gwent</v>
      </c>
      <c r="M102" s="47" t="str">
        <f>VLOOKUP('Programmes (ENG)'!M102, 'CWM &amp; Location'!B:D, 2, FALSE)</f>
        <v>Cwmbrân / Casnewydd</v>
      </c>
      <c r="N102" s="47" t="str">
        <f>IF('Master List'!O102="", VLOOKUP('Master List'!N102, 'CWM &amp; Location'!B:D, 2, FALSE), CONCATENATE(VLOOKUP('Master List'!N102, 'CWM &amp; Location'!B:D, 2, FALSE), " / ", VLOOKUP('Master List'!O102, 'CWM &amp; Location'!B:D, 2, FALSE)))</f>
        <v>Llawdriniaeth Gyffredinol / Llawdriniaeth ar y Fron &amp; Llawdriniaeth Endocrinaidd</v>
      </c>
      <c r="O102" s="47" t="str">
        <f>IF('Programmes (ENG)'!O102="Supervisor to be confirmed", "Goruchwyliwr I'w Gadarnhau", 'Programmes (ENG)'!O102)</f>
        <v>Mr Phil Holland</v>
      </c>
      <c r="P102" s="47" t="str">
        <f>VLOOKUP('Programmes (ENG)'!P102, 'CWM &amp; Location'!B:D, 2, FALSE)</f>
        <v>Ysbyty Prifysgol y Faenor</v>
      </c>
      <c r="Q102" s="47" t="str">
        <f>VLOOKUP('Programmes (ENG)'!Q102, 'CWM &amp; Location'!B:D, 2, FALSE)</f>
        <v>Cwmbrân</v>
      </c>
      <c r="R102" s="47" t="str">
        <f>IF('Master List'!U102="", VLOOKUP('Master List'!T102, 'CWM &amp; Location'!B:D, 2, FALSE), CONCATENATE(VLOOKUP('Master List'!T102, 'CWM &amp; Location'!B:D, 2, FALSE), " / ", VLOOKUP('Master List'!U102, 'CWM &amp; Location'!B:D, 2, FALSE)))</f>
        <v>Anestheteg / Gofal Critigol</v>
      </c>
      <c r="S102" s="47" t="str">
        <f>IF('Programmes (ENG)'!S102="Supervisor to be confirmed", "Goruchwyliwr I'w Gadarnhau", 'Programmes (ENG)'!S102)</f>
        <v>Dr Tom Moses</v>
      </c>
      <c r="T102" s="49" t="str">
        <f>IF('Master List'!Y102="", "", VLOOKUP('Programmes (ENG)'!T102, 'CWM &amp; Location'!B:D, 2, FALSE))</f>
        <v/>
      </c>
      <c r="U102" s="49" t="str">
        <f>IF(T102="", "", VLOOKUP('Programmes (ENG)'!U102, 'CWM &amp; Location'!B:D, 2, FALSE))</f>
        <v/>
      </c>
      <c r="V102" s="49" t="str">
        <f>IF('Programmes (ENG)'!V102="", "", VLOOKUP('Programmes (ENG)'!V102, 'CWM &amp; Location'!B:D, 2, FALSE))</f>
        <v/>
      </c>
      <c r="W102" s="49" t="str">
        <f>IF('Programmes (ENG)'!W102="", "", IF('Programmes (ENG)'!W102="Supervisor to be confirmed", 'CWM &amp; Location'!$C$207, 'Programmes (ENG)'!W102))</f>
        <v/>
      </c>
    </row>
    <row r="103" spans="1:23" ht="33.75" customHeight="1" x14ac:dyDescent="0.25">
      <c r="A103" s="47" t="str">
        <f>'Master List'!A103</f>
        <v>FP</v>
      </c>
      <c r="B103" s="47" t="str">
        <f>'Master List'!B103</f>
        <v>F2/7A6/034c</v>
      </c>
      <c r="C103" s="47" t="str">
        <f>'Master List'!C103</f>
        <v>WAL/F2/034c</v>
      </c>
      <c r="D103" s="48">
        <f>'Programmes (ENG)'!D103</f>
        <v>1</v>
      </c>
      <c r="E103" s="54" t="str">
        <f t="shared" si="1"/>
        <v>Anestheteg / Gofal Critigol, Meddygaeth Frys, Llawdriniaeth Gyffredinol / Llawdriniaeth ar y Fron &amp; Llawdriniaeth Endocrinaidd</v>
      </c>
      <c r="F103" s="49" t="str">
        <f>VLOOKUP('Programmes (ENG)'!F103, 'CWM &amp; Location'!B:D, 2, FALSE)</f>
        <v>Bwrdd Iechyd Prifysgol Aneurin Bevan</v>
      </c>
      <c r="G103" s="49" t="str">
        <f>IF('Programmes (ENG)'!G103="Supervisor to be confirmed", "Goruchwyliwr I'w Gadarnhau", 'Programmes (ENG)'!G103)</f>
        <v>Dr Tom Moses</v>
      </c>
      <c r="H103" s="47" t="str">
        <f>VLOOKUP('Programmes (ENG)'!H103, 'CWM &amp; Location'!B:D, 2, FALSE)</f>
        <v>Ysbyty Prifysgol y Faenor</v>
      </c>
      <c r="I103" s="47" t="str">
        <f>VLOOKUP('Programmes (ENG)'!I103, 'CWM &amp; Location'!B:D, 2, FALSE)</f>
        <v>Cwmbrân</v>
      </c>
      <c r="J103" s="47" t="str">
        <f>IF('Master List'!I103="", VLOOKUP('Master List'!H103, 'CWM &amp; Location'!B:D, 2, FALSE), CONCATENATE(VLOOKUP('Master List'!H103, 'CWM &amp; Location'!B:D, 2, FALSE), " / ", VLOOKUP('Master List'!I103, 'CWM &amp; Location'!B:D, 2, FALSE)))</f>
        <v>Anestheteg / Gofal Critigol</v>
      </c>
      <c r="K103" s="47" t="str">
        <f>IF('Programmes (ENG)'!K103="Supervisor to be confirmed", "Goruchwyliwr I'w Gadarnhau", 'Programmes (ENG)'!K103)</f>
        <v>Dr Tom Moses</v>
      </c>
      <c r="L103" s="47" t="str">
        <f>VLOOKUP('Programmes (ENG)'!L103, 'CWM &amp; Location'!B:D, 2, FALSE)</f>
        <v>Ysbyty Prifysgol y Faenor</v>
      </c>
      <c r="M103" s="47" t="str">
        <f>VLOOKUP('Programmes (ENG)'!M103, 'CWM &amp; Location'!B:D, 2, FALSE)</f>
        <v>Cwmbrân</v>
      </c>
      <c r="N103" s="47" t="str">
        <f>IF('Master List'!O103="", VLOOKUP('Master List'!N103, 'CWM &amp; Location'!B:D, 2, FALSE), CONCATENATE(VLOOKUP('Master List'!N103, 'CWM &amp; Location'!B:D, 2, FALSE), " / ", VLOOKUP('Master List'!O103, 'CWM &amp; Location'!B:D, 2, FALSE)))</f>
        <v>Meddygaeth Frys</v>
      </c>
      <c r="O103" s="47" t="str">
        <f>IF('Programmes (ENG)'!O103="Supervisor to be confirmed", "Goruchwyliwr I'w Gadarnhau", 'Programmes (ENG)'!O103)</f>
        <v>Dr Sally Jones</v>
      </c>
      <c r="P103" s="47" t="str">
        <f>VLOOKUP('Programmes (ENG)'!P103, 'CWM &amp; Location'!B:D, 2, FALSE)</f>
        <v>Ysbyty Prifysgol y Faenor / Ysbyty Brenhinol Gwent</v>
      </c>
      <c r="Q103" s="47" t="str">
        <f>VLOOKUP('Programmes (ENG)'!Q103, 'CWM &amp; Location'!B:D, 2, FALSE)</f>
        <v>Cwmbrân / Casnewydd</v>
      </c>
      <c r="R103" s="47" t="str">
        <f>IF('Master List'!U103="", VLOOKUP('Master List'!T103, 'CWM &amp; Location'!B:D, 2, FALSE), CONCATENATE(VLOOKUP('Master List'!T103, 'CWM &amp; Location'!B:D, 2, FALSE), " / ", VLOOKUP('Master List'!U103, 'CWM &amp; Location'!B:D, 2, FALSE)))</f>
        <v>Llawdriniaeth Gyffredinol / Llawdriniaeth ar y Fron &amp; Llawdriniaeth Endocrinaidd</v>
      </c>
      <c r="S103" s="47" t="str">
        <f>IF('Programmes (ENG)'!S103="Supervisor to be confirmed", "Goruchwyliwr I'w Gadarnhau", 'Programmes (ENG)'!S103)</f>
        <v>Mr Phil Holland</v>
      </c>
      <c r="T103" s="49" t="str">
        <f>IF('Master List'!Y103="", "", VLOOKUP('Programmes (ENG)'!T103, 'CWM &amp; Location'!B:D, 2, FALSE))</f>
        <v/>
      </c>
      <c r="U103" s="49" t="str">
        <f>IF(T103="", "", VLOOKUP('Programmes (ENG)'!U103, 'CWM &amp; Location'!B:D, 2, FALSE))</f>
        <v/>
      </c>
      <c r="V103" s="49" t="str">
        <f>IF('Programmes (ENG)'!V103="", "", VLOOKUP('Programmes (ENG)'!V103, 'CWM &amp; Location'!B:D, 2, FALSE))</f>
        <v/>
      </c>
      <c r="W103" s="49" t="str">
        <f>IF('Programmes (ENG)'!W103="", "", IF('Programmes (ENG)'!W103="Supervisor to be confirmed", 'CWM &amp; Location'!$C$207, 'Programmes (ENG)'!W103))</f>
        <v/>
      </c>
    </row>
    <row r="104" spans="1:23" ht="33.75" customHeight="1" x14ac:dyDescent="0.25">
      <c r="A104" s="47" t="str">
        <f>'Master List'!A104</f>
        <v>FP</v>
      </c>
      <c r="B104" s="47" t="str">
        <f>'Master List'!B104</f>
        <v>F2/7A6/035a</v>
      </c>
      <c r="C104" s="47" t="str">
        <f>'Master List'!C104</f>
        <v>WAL/F2/035a</v>
      </c>
      <c r="D104" s="48">
        <f>'Programmes (ENG)'!D104</f>
        <v>1</v>
      </c>
      <c r="E104" s="54" t="str">
        <f t="shared" si="1"/>
        <v>Practis Cyffredinol, Llawdriniaeth Gyffredinol / Llawdriniaeth y Colon a'r Rhefr, Meddygaeth Gyffredinol (Mewnol)</v>
      </c>
      <c r="F104" s="49" t="str">
        <f>VLOOKUP('Programmes (ENG)'!F104, 'CWM &amp; Location'!B:D, 2, FALSE)</f>
        <v>Bwrdd Iechyd Prifysgol Aneurin Bevan</v>
      </c>
      <c r="G104" s="49" t="str">
        <f>IF('Programmes (ENG)'!G104="Supervisor to be confirmed", "Goruchwyliwr I'w Gadarnhau", 'Programmes (ENG)'!G104)</f>
        <v>Dr Amy Owen</v>
      </c>
      <c r="H104" s="47" t="str">
        <f>VLOOKUP('Programmes (ENG)'!H104, 'CWM &amp; Location'!B:D, 2, FALSE)</f>
        <v>Risca Surgery</v>
      </c>
      <c r="I104" s="47" t="str">
        <f>VLOOKUP('Programmes (ENG)'!I104, 'CWM &amp; Location'!B:D, 2, FALSE)</f>
        <v>Rhisga</v>
      </c>
      <c r="J104" s="47" t="str">
        <f>IF('Master List'!I104="", VLOOKUP('Master List'!H104, 'CWM &amp; Location'!B:D, 2, FALSE), CONCATENATE(VLOOKUP('Master List'!H104, 'CWM &amp; Location'!B:D, 2, FALSE), " / ", VLOOKUP('Master List'!I104, 'CWM &amp; Location'!B:D, 2, FALSE)))</f>
        <v>Practis Cyffredinol</v>
      </c>
      <c r="K104" s="47" t="str">
        <f>IF('Programmes (ENG)'!K104="Supervisor to be confirmed", "Goruchwyliwr I'w Gadarnhau", 'Programmes (ENG)'!K104)</f>
        <v>Dr Amy Owen</v>
      </c>
      <c r="L104" s="47" t="str">
        <f>VLOOKUP('Programmes (ENG)'!L104, 'CWM &amp; Location'!B:D, 2, FALSE)</f>
        <v>Ysbyty Prifysgol y Faenor / Ysbyty Brenhinol Gwent</v>
      </c>
      <c r="M104" s="47" t="str">
        <f>VLOOKUP('Programmes (ENG)'!M104, 'CWM &amp; Location'!B:D, 2, FALSE)</f>
        <v>Cwmbrân / Casnewydd</v>
      </c>
      <c r="N104" s="47" t="str">
        <f>IF('Master List'!O104="", VLOOKUP('Master List'!N104, 'CWM &amp; Location'!B:D, 2, FALSE), CONCATENATE(VLOOKUP('Master List'!N104, 'CWM &amp; Location'!B:D, 2, FALSE), " / ", VLOOKUP('Master List'!O104, 'CWM &amp; Location'!B:D, 2, FALSE)))</f>
        <v>Llawdriniaeth Gyffredinol / Llawdriniaeth y Colon a'r Rhefr</v>
      </c>
      <c r="O104" s="47" t="str">
        <f>IF('Programmes (ENG)'!O104="Supervisor to be confirmed", "Goruchwyliwr I'w Gadarnhau", 'Programmes (ENG)'!O104)</f>
        <v>Mr Keshav Swarnkar</v>
      </c>
      <c r="P104" s="47" t="str">
        <f>VLOOKUP('Programmes (ENG)'!P104, 'CWM &amp; Location'!B:D, 2, FALSE)</f>
        <v>Ysbyty Ystrad Fawr</v>
      </c>
      <c r="Q104" s="47" t="str">
        <f>VLOOKUP('Programmes (ENG)'!Q104, 'CWM &amp; Location'!B:D, 2, FALSE)</f>
        <v>Ystrad Mynach</v>
      </c>
      <c r="R104" s="47" t="str">
        <f>IF('Master List'!U104="", VLOOKUP('Master List'!T104, 'CWM &amp; Location'!B:D, 2, FALSE), CONCATENATE(VLOOKUP('Master List'!T104, 'CWM &amp; Location'!B:D, 2, FALSE), " / ", VLOOKUP('Master List'!U104, 'CWM &amp; Location'!B:D, 2, FALSE)))</f>
        <v>Meddygaeth Gyffredinol (Mewnol)</v>
      </c>
      <c r="S104" s="47" t="str">
        <f>IF('Programmes (ENG)'!S104="Supervisor to be confirmed", "Goruchwyliwr I'w Gadarnhau", 'Programmes (ENG)'!S104)</f>
        <v>Dr Shridhar Aithal</v>
      </c>
      <c r="T104" s="49" t="str">
        <f>IF('Master List'!Y104="", "", VLOOKUP('Programmes (ENG)'!T104, 'CWM &amp; Location'!B:D, 2, FALSE))</f>
        <v/>
      </c>
      <c r="U104" s="49" t="str">
        <f>IF(T104="", "", VLOOKUP('Programmes (ENG)'!U104, 'CWM &amp; Location'!B:D, 2, FALSE))</f>
        <v/>
      </c>
      <c r="V104" s="49" t="str">
        <f>IF('Programmes (ENG)'!V104="", "", VLOOKUP('Programmes (ENG)'!V104, 'CWM &amp; Location'!B:D, 2, FALSE))</f>
        <v/>
      </c>
      <c r="W104" s="49" t="str">
        <f>IF('Programmes (ENG)'!W104="", "", IF('Programmes (ENG)'!W104="Supervisor to be confirmed", 'CWM &amp; Location'!$C$207, 'Programmes (ENG)'!W104))</f>
        <v/>
      </c>
    </row>
    <row r="105" spans="1:23" ht="33.75" customHeight="1" x14ac:dyDescent="0.25">
      <c r="A105" s="47" t="str">
        <f>'Master List'!A105</f>
        <v>FP</v>
      </c>
      <c r="B105" s="47" t="str">
        <f>'Master List'!B105</f>
        <v>F2/7A6/035b</v>
      </c>
      <c r="C105" s="47" t="str">
        <f>'Master List'!C105</f>
        <v>WAL/F2/035b</v>
      </c>
      <c r="D105" s="48">
        <f>'Programmes (ENG)'!D105</f>
        <v>1</v>
      </c>
      <c r="E105" s="54" t="str">
        <f t="shared" si="1"/>
        <v>Meddygaeth Gyffredinol (Mewnol), Practis Cyffredinol, Llawdriniaeth Gyffredinol / Llawdriniaeth y Colon a'r Rhefr</v>
      </c>
      <c r="F105" s="49" t="str">
        <f>VLOOKUP('Programmes (ENG)'!F105, 'CWM &amp; Location'!B:D, 2, FALSE)</f>
        <v>Bwrdd Iechyd Prifysgol Aneurin Bevan</v>
      </c>
      <c r="G105" s="49" t="str">
        <f>IF('Programmes (ENG)'!G105="Supervisor to be confirmed", "Goruchwyliwr I'w Gadarnhau", 'Programmes (ENG)'!G105)</f>
        <v>Dr Shridhar Aithal</v>
      </c>
      <c r="H105" s="47" t="str">
        <f>VLOOKUP('Programmes (ENG)'!H105, 'CWM &amp; Location'!B:D, 2, FALSE)</f>
        <v>Ysbyty Ystrad Fawr</v>
      </c>
      <c r="I105" s="47" t="str">
        <f>VLOOKUP('Programmes (ENG)'!I105, 'CWM &amp; Location'!B:D, 2, FALSE)</f>
        <v>Ystrad Mynach</v>
      </c>
      <c r="J105" s="47" t="str">
        <f>IF('Master List'!I105="", VLOOKUP('Master List'!H105, 'CWM &amp; Location'!B:D, 2, FALSE), CONCATENATE(VLOOKUP('Master List'!H105, 'CWM &amp; Location'!B:D, 2, FALSE), " / ", VLOOKUP('Master List'!I105, 'CWM &amp; Location'!B:D, 2, FALSE)))</f>
        <v>Meddygaeth Gyffredinol (Mewnol)</v>
      </c>
      <c r="K105" s="47" t="str">
        <f>IF('Programmes (ENG)'!K105="Supervisor to be confirmed", "Goruchwyliwr I'w Gadarnhau", 'Programmes (ENG)'!K105)</f>
        <v>Dr Shridhar Aithal</v>
      </c>
      <c r="L105" s="47" t="str">
        <f>VLOOKUP('Programmes (ENG)'!L105, 'CWM &amp; Location'!B:D, 2, FALSE)</f>
        <v>Risca Surgery</v>
      </c>
      <c r="M105" s="47" t="str">
        <f>VLOOKUP('Programmes (ENG)'!M105, 'CWM &amp; Location'!B:D, 2, FALSE)</f>
        <v>Rhisga</v>
      </c>
      <c r="N105" s="47" t="str">
        <f>IF('Master List'!O105="", VLOOKUP('Master List'!N105, 'CWM &amp; Location'!B:D, 2, FALSE), CONCATENATE(VLOOKUP('Master List'!N105, 'CWM &amp; Location'!B:D, 2, FALSE), " / ", VLOOKUP('Master List'!O105, 'CWM &amp; Location'!B:D, 2, FALSE)))</f>
        <v>Practis Cyffredinol</v>
      </c>
      <c r="O105" s="47" t="str">
        <f>IF('Programmes (ENG)'!O105="Supervisor to be confirmed", "Goruchwyliwr I'w Gadarnhau", 'Programmes (ENG)'!O105)</f>
        <v>Dr Amy Owen</v>
      </c>
      <c r="P105" s="47" t="str">
        <f>VLOOKUP('Programmes (ENG)'!P105, 'CWM &amp; Location'!B:D, 2, FALSE)</f>
        <v>Ysbyty Prifysgol y Faenor / Ysbyty Brenhinol Gwent</v>
      </c>
      <c r="Q105" s="47" t="str">
        <f>VLOOKUP('Programmes (ENG)'!Q105, 'CWM &amp; Location'!B:D, 2, FALSE)</f>
        <v>Cwmbrân / Casnewydd</v>
      </c>
      <c r="R105" s="47" t="str">
        <f>IF('Master List'!U105="", VLOOKUP('Master List'!T105, 'CWM &amp; Location'!B:D, 2, FALSE), CONCATENATE(VLOOKUP('Master List'!T105, 'CWM &amp; Location'!B:D, 2, FALSE), " / ", VLOOKUP('Master List'!U105, 'CWM &amp; Location'!B:D, 2, FALSE)))</f>
        <v>Llawdriniaeth Gyffredinol / Llawdriniaeth y Colon a'r Rhefr</v>
      </c>
      <c r="S105" s="47" t="str">
        <f>IF('Programmes (ENG)'!S105="Supervisor to be confirmed", "Goruchwyliwr I'w Gadarnhau", 'Programmes (ENG)'!S105)</f>
        <v>Mr Keshav Swarnkar</v>
      </c>
      <c r="T105" s="49" t="str">
        <f>IF('Master List'!Y105="", "", VLOOKUP('Programmes (ENG)'!T105, 'CWM &amp; Location'!B:D, 2, FALSE))</f>
        <v/>
      </c>
      <c r="U105" s="49" t="str">
        <f>IF(T105="", "", VLOOKUP('Programmes (ENG)'!U105, 'CWM &amp; Location'!B:D, 2, FALSE))</f>
        <v/>
      </c>
      <c r="V105" s="49" t="str">
        <f>IF('Programmes (ENG)'!V105="", "", VLOOKUP('Programmes (ENG)'!V105, 'CWM &amp; Location'!B:D, 2, FALSE))</f>
        <v/>
      </c>
      <c r="W105" s="49" t="str">
        <f>IF('Programmes (ENG)'!W105="", "", IF('Programmes (ENG)'!W105="Supervisor to be confirmed", 'CWM &amp; Location'!$C$207, 'Programmes (ENG)'!W105))</f>
        <v/>
      </c>
    </row>
    <row r="106" spans="1:23" ht="33.75" customHeight="1" x14ac:dyDescent="0.25">
      <c r="A106" s="47" t="str">
        <f>'Master List'!A106</f>
        <v>FP</v>
      </c>
      <c r="B106" s="47" t="str">
        <f>'Master List'!B106</f>
        <v>F2/7A6/035c</v>
      </c>
      <c r="C106" s="47" t="str">
        <f>'Master List'!C106</f>
        <v>WAL/F2/035c</v>
      </c>
      <c r="D106" s="48">
        <f>'Programmes (ENG)'!D106</f>
        <v>1</v>
      </c>
      <c r="E106" s="54" t="str">
        <f t="shared" si="1"/>
        <v>Llawdriniaeth Gyffredinol / Llawdriniaeth y Colon a'r Rhefr, Meddygaeth Gyffredinol (Mewnol), Practis Cyffredinol</v>
      </c>
      <c r="F106" s="49" t="str">
        <f>VLOOKUP('Programmes (ENG)'!F106, 'CWM &amp; Location'!B:D, 2, FALSE)</f>
        <v>Bwrdd Iechyd Prifysgol Aneurin Bevan</v>
      </c>
      <c r="G106" s="49" t="str">
        <f>IF('Programmes (ENG)'!G106="Supervisor to be confirmed", "Goruchwyliwr I'w Gadarnhau", 'Programmes (ENG)'!G106)</f>
        <v>Mr Keshav Swarnkar</v>
      </c>
      <c r="H106" s="47" t="str">
        <f>VLOOKUP('Programmes (ENG)'!H106, 'CWM &amp; Location'!B:D, 2, FALSE)</f>
        <v>Ysbyty Prifysgol y Faenor / Ysbyty Brenhinol Gwent</v>
      </c>
      <c r="I106" s="47" t="str">
        <f>VLOOKUP('Programmes (ENG)'!I106, 'CWM &amp; Location'!B:D, 2, FALSE)</f>
        <v>Cwmbrân / Casnewydd</v>
      </c>
      <c r="J106" s="47" t="str">
        <f>IF('Master List'!I106="", VLOOKUP('Master List'!H106, 'CWM &amp; Location'!B:D, 2, FALSE), CONCATENATE(VLOOKUP('Master List'!H106, 'CWM &amp; Location'!B:D, 2, FALSE), " / ", VLOOKUP('Master List'!I106, 'CWM &amp; Location'!B:D, 2, FALSE)))</f>
        <v>Llawdriniaeth Gyffredinol / Llawdriniaeth y Colon a'r Rhefr</v>
      </c>
      <c r="K106" s="47" t="str">
        <f>IF('Programmes (ENG)'!K106="Supervisor to be confirmed", "Goruchwyliwr I'w Gadarnhau", 'Programmes (ENG)'!K106)</f>
        <v>Mr Keshav Swarnkar</v>
      </c>
      <c r="L106" s="47" t="str">
        <f>VLOOKUP('Programmes (ENG)'!L106, 'CWM &amp; Location'!B:D, 2, FALSE)</f>
        <v>Ysbyty Ystrad Fawr</v>
      </c>
      <c r="M106" s="47" t="str">
        <f>VLOOKUP('Programmes (ENG)'!M106, 'CWM &amp; Location'!B:D, 2, FALSE)</f>
        <v>Ystrad Mynach</v>
      </c>
      <c r="N106" s="47" t="str">
        <f>IF('Master List'!O106="", VLOOKUP('Master List'!N106, 'CWM &amp; Location'!B:D, 2, FALSE), CONCATENATE(VLOOKUP('Master List'!N106, 'CWM &amp; Location'!B:D, 2, FALSE), " / ", VLOOKUP('Master List'!O106, 'CWM &amp; Location'!B:D, 2, FALSE)))</f>
        <v>Meddygaeth Gyffredinol (Mewnol)</v>
      </c>
      <c r="O106" s="47" t="str">
        <f>IF('Programmes (ENG)'!O106="Supervisor to be confirmed", "Goruchwyliwr I'w Gadarnhau", 'Programmes (ENG)'!O106)</f>
        <v>Dr Shridhar Aithal</v>
      </c>
      <c r="P106" s="47" t="str">
        <f>VLOOKUP('Programmes (ENG)'!P106, 'CWM &amp; Location'!B:D, 2, FALSE)</f>
        <v>Risca Surgery</v>
      </c>
      <c r="Q106" s="47" t="str">
        <f>VLOOKUP('Programmes (ENG)'!Q106, 'CWM &amp; Location'!B:D, 2, FALSE)</f>
        <v>Rhisga</v>
      </c>
      <c r="R106" s="47" t="str">
        <f>IF('Master List'!U106="", VLOOKUP('Master List'!T106, 'CWM &amp; Location'!B:D, 2, FALSE), CONCATENATE(VLOOKUP('Master List'!T106, 'CWM &amp; Location'!B:D, 2, FALSE), " / ", VLOOKUP('Master List'!U106, 'CWM &amp; Location'!B:D, 2, FALSE)))</f>
        <v>Practis Cyffredinol</v>
      </c>
      <c r="S106" s="47" t="str">
        <f>IF('Programmes (ENG)'!S106="Supervisor to be confirmed", "Goruchwyliwr I'w Gadarnhau", 'Programmes (ENG)'!S106)</f>
        <v>Dr Amy Owen</v>
      </c>
      <c r="T106" s="49" t="str">
        <f>IF('Master List'!Y106="", "", VLOOKUP('Programmes (ENG)'!T106, 'CWM &amp; Location'!B:D, 2, FALSE))</f>
        <v/>
      </c>
      <c r="U106" s="49" t="str">
        <f>IF(T106="", "", VLOOKUP('Programmes (ENG)'!U106, 'CWM &amp; Location'!B:D, 2, FALSE))</f>
        <v/>
      </c>
      <c r="V106" s="49" t="str">
        <f>IF('Programmes (ENG)'!V106="", "", VLOOKUP('Programmes (ENG)'!V106, 'CWM &amp; Location'!B:D, 2, FALSE))</f>
        <v/>
      </c>
      <c r="W106" s="49" t="str">
        <f>IF('Programmes (ENG)'!W106="", "", IF('Programmes (ENG)'!W106="Supervisor to be confirmed", 'CWM &amp; Location'!$C$207, 'Programmes (ENG)'!W106))</f>
        <v/>
      </c>
    </row>
    <row r="107" spans="1:23" ht="33.75" customHeight="1" x14ac:dyDescent="0.25">
      <c r="A107" s="47" t="str">
        <f>'Master List'!A107</f>
        <v>FP</v>
      </c>
      <c r="B107" s="47" t="str">
        <f>'Master List'!B107</f>
        <v>F2/7A6/036a</v>
      </c>
      <c r="C107" s="47" t="str">
        <f>'Master List'!C107</f>
        <v>WAL/F2/036a</v>
      </c>
      <c r="D107" s="48">
        <f>'Programmes (ENG)'!D107</f>
        <v>1</v>
      </c>
      <c r="E107" s="54" t="str">
        <f t="shared" si="1"/>
        <v>Meddygaeth Gyffredinol (Mewnol) / Cardioleg, Anestheteg / Meddygaeth Gofal Dwys, Meddygaeth Gyffredinol (Mewnol)</v>
      </c>
      <c r="F107" s="49" t="str">
        <f>VLOOKUP('Programmes (ENG)'!F107, 'CWM &amp; Location'!B:D, 2, FALSE)</f>
        <v>Bwrdd Iechyd Prifysgol Aneurin Bevan</v>
      </c>
      <c r="G107" s="49" t="str">
        <f>IF('Programmes (ENG)'!G107="Supervisor to be confirmed", "Goruchwyliwr I'w Gadarnhau", 'Programmes (ENG)'!G107)</f>
        <v>Dr Shawmendra Bundhoo</v>
      </c>
      <c r="H107" s="47" t="str">
        <f>VLOOKUP('Programmes (ENG)'!H107, 'CWM &amp; Location'!B:D, 2, FALSE)</f>
        <v>Ysbyty Prifysgol y Faenor</v>
      </c>
      <c r="I107" s="47" t="str">
        <f>VLOOKUP('Programmes (ENG)'!I107, 'CWM &amp; Location'!B:D, 2, FALSE)</f>
        <v>Cwmbrân</v>
      </c>
      <c r="J107" s="47" t="str">
        <f>IF('Master List'!I107="", VLOOKUP('Master List'!H107, 'CWM &amp; Location'!B:D, 2, FALSE), CONCATENATE(VLOOKUP('Master List'!H107, 'CWM &amp; Location'!B:D, 2, FALSE), " / ", VLOOKUP('Master List'!I107, 'CWM &amp; Location'!B:D, 2, FALSE)))</f>
        <v>Meddygaeth Gyffredinol (Mewnol) / Cardioleg</v>
      </c>
      <c r="K107" s="47" t="str">
        <f>IF('Programmes (ENG)'!K107="Supervisor to be confirmed", "Goruchwyliwr I'w Gadarnhau", 'Programmes (ENG)'!K107)</f>
        <v>Dr Shawmendra Bundhoo</v>
      </c>
      <c r="L107" s="47" t="str">
        <f>VLOOKUP('Programmes (ENG)'!L107, 'CWM &amp; Location'!B:D, 2, FALSE)</f>
        <v>Ysbyty Prifysgol y Faenor</v>
      </c>
      <c r="M107" s="47" t="str">
        <f>VLOOKUP('Programmes (ENG)'!M107, 'CWM &amp; Location'!B:D, 2, FALSE)</f>
        <v>Cwmbrân</v>
      </c>
      <c r="N107" s="47" t="str">
        <f>IF('Master List'!O107="", VLOOKUP('Master List'!N107, 'CWM &amp; Location'!B:D, 2, FALSE), CONCATENATE(VLOOKUP('Master List'!N107, 'CWM &amp; Location'!B:D, 2, FALSE), " / ", VLOOKUP('Master List'!O107, 'CWM &amp; Location'!B:D, 2, FALSE)))</f>
        <v>Anestheteg / Meddygaeth Gofal Dwys</v>
      </c>
      <c r="O107" s="47" t="str">
        <f>IF('Programmes (ENG)'!O107="Supervisor to be confirmed", "Goruchwyliwr I'w Gadarnhau", 'Programmes (ENG)'!O107)</f>
        <v>Dr Graeme Lilley</v>
      </c>
      <c r="P107" s="47" t="str">
        <f>VLOOKUP('Programmes (ENG)'!P107, 'CWM &amp; Location'!B:D, 2, FALSE)</f>
        <v>Ysbyty Ystrad Fawr</v>
      </c>
      <c r="Q107" s="47" t="str">
        <f>VLOOKUP('Programmes (ENG)'!Q107, 'CWM &amp; Location'!B:D, 2, FALSE)</f>
        <v>Ystrad Mynach</v>
      </c>
      <c r="R107" s="47" t="str">
        <f>IF('Master List'!U107="", VLOOKUP('Master List'!T107, 'CWM &amp; Location'!B:D, 2, FALSE), CONCATENATE(VLOOKUP('Master List'!T107, 'CWM &amp; Location'!B:D, 2, FALSE), " / ", VLOOKUP('Master List'!U107, 'CWM &amp; Location'!B:D, 2, FALSE)))</f>
        <v>Meddygaeth Gyffredinol (Mewnol)</v>
      </c>
      <c r="S107" s="47" t="str">
        <f>IF('Programmes (ENG)'!S107="Supervisor to be confirmed", "Goruchwyliwr I'w Gadarnhau", 'Programmes (ENG)'!S107)</f>
        <v>Dr Sharan Ramakrishna</v>
      </c>
      <c r="T107" s="49" t="str">
        <f>IF('Master List'!Y107="", "", VLOOKUP('Programmes (ENG)'!T107, 'CWM &amp; Location'!B:D, 2, FALSE))</f>
        <v/>
      </c>
      <c r="U107" s="49" t="str">
        <f>IF(T107="", "", VLOOKUP('Programmes (ENG)'!U107, 'CWM &amp; Location'!B:D, 2, FALSE))</f>
        <v/>
      </c>
      <c r="V107" s="49" t="str">
        <f>IF('Programmes (ENG)'!V107="", "", VLOOKUP('Programmes (ENG)'!V107, 'CWM &amp; Location'!B:D, 2, FALSE))</f>
        <v/>
      </c>
      <c r="W107" s="49" t="str">
        <f>IF('Programmes (ENG)'!W107="", "", IF('Programmes (ENG)'!W107="Supervisor to be confirmed", 'CWM &amp; Location'!$C$207, 'Programmes (ENG)'!W107))</f>
        <v/>
      </c>
    </row>
    <row r="108" spans="1:23" ht="33.75" customHeight="1" x14ac:dyDescent="0.25">
      <c r="A108" s="47" t="str">
        <f>'Master List'!A108</f>
        <v>FP</v>
      </c>
      <c r="B108" s="47" t="str">
        <f>'Master List'!B108</f>
        <v>F2/7A6/036b</v>
      </c>
      <c r="C108" s="47" t="str">
        <f>'Master List'!C108</f>
        <v>WAL/F2/036b</v>
      </c>
      <c r="D108" s="48">
        <f>'Programmes (ENG)'!D108</f>
        <v>1</v>
      </c>
      <c r="E108" s="54" t="str">
        <f t="shared" si="1"/>
        <v>Meddygaeth Gyffredinol (Mewnol), Meddygaeth Gyffredinol (Mewnol) / Cardioleg, Anestheteg / Meddygaeth Gofal Dwys</v>
      </c>
      <c r="F108" s="49" t="str">
        <f>VLOOKUP('Programmes (ENG)'!F108, 'CWM &amp; Location'!B:D, 2, FALSE)</f>
        <v>Bwrdd Iechyd Prifysgol Aneurin Bevan</v>
      </c>
      <c r="G108" s="49" t="str">
        <f>IF('Programmes (ENG)'!G108="Supervisor to be confirmed", "Goruchwyliwr I'w Gadarnhau", 'Programmes (ENG)'!G108)</f>
        <v>Dr Sharan Ramakrishna</v>
      </c>
      <c r="H108" s="47" t="str">
        <f>VLOOKUP('Programmes (ENG)'!H108, 'CWM &amp; Location'!B:D, 2, FALSE)</f>
        <v>Ysbyty Ystrad Fawr</v>
      </c>
      <c r="I108" s="47" t="str">
        <f>VLOOKUP('Programmes (ENG)'!I108, 'CWM &amp; Location'!B:D, 2, FALSE)</f>
        <v>Ystrad Mynach</v>
      </c>
      <c r="J108" s="47" t="str">
        <f>IF('Master List'!I108="", VLOOKUP('Master List'!H108, 'CWM &amp; Location'!B:D, 2, FALSE), CONCATENATE(VLOOKUP('Master List'!H108, 'CWM &amp; Location'!B:D, 2, FALSE), " / ", VLOOKUP('Master List'!I108, 'CWM &amp; Location'!B:D, 2, FALSE)))</f>
        <v>Meddygaeth Gyffredinol (Mewnol)</v>
      </c>
      <c r="K108" s="47" t="str">
        <f>IF('Programmes (ENG)'!K108="Supervisor to be confirmed", "Goruchwyliwr I'w Gadarnhau", 'Programmes (ENG)'!K108)</f>
        <v>Dr Sharan Ramakrishna</v>
      </c>
      <c r="L108" s="47" t="str">
        <f>VLOOKUP('Programmes (ENG)'!L108, 'CWM &amp; Location'!B:D, 2, FALSE)</f>
        <v>Ysbyty Prifysgol y Faenor</v>
      </c>
      <c r="M108" s="47" t="str">
        <f>VLOOKUP('Programmes (ENG)'!M108, 'CWM &amp; Location'!B:D, 2, FALSE)</f>
        <v>Cwmbrân</v>
      </c>
      <c r="N108" s="47" t="str">
        <f>IF('Master List'!O108="", VLOOKUP('Master List'!N108, 'CWM &amp; Location'!B:D, 2, FALSE), CONCATENATE(VLOOKUP('Master List'!N108, 'CWM &amp; Location'!B:D, 2, FALSE), " / ", VLOOKUP('Master List'!O108, 'CWM &amp; Location'!B:D, 2, FALSE)))</f>
        <v>Meddygaeth Gyffredinol (Mewnol) / Cardioleg</v>
      </c>
      <c r="O108" s="47" t="str">
        <f>IF('Programmes (ENG)'!O108="Supervisor to be confirmed", "Goruchwyliwr I'w Gadarnhau", 'Programmes (ENG)'!O108)</f>
        <v>Dr Shawmendra Bundhoo</v>
      </c>
      <c r="P108" s="47" t="str">
        <f>VLOOKUP('Programmes (ENG)'!P108, 'CWM &amp; Location'!B:D, 2, FALSE)</f>
        <v>Ysbyty Prifysgol y Faenor</v>
      </c>
      <c r="Q108" s="47" t="str">
        <f>VLOOKUP('Programmes (ENG)'!Q108, 'CWM &amp; Location'!B:D, 2, FALSE)</f>
        <v>Cwmbrân</v>
      </c>
      <c r="R108" s="47" t="str">
        <f>IF('Master List'!U108="", VLOOKUP('Master List'!T108, 'CWM &amp; Location'!B:D, 2, FALSE), CONCATENATE(VLOOKUP('Master List'!T108, 'CWM &amp; Location'!B:D, 2, FALSE), " / ", VLOOKUP('Master List'!U108, 'CWM &amp; Location'!B:D, 2, FALSE)))</f>
        <v>Anestheteg / Meddygaeth Gofal Dwys</v>
      </c>
      <c r="S108" s="47" t="str">
        <f>IF('Programmes (ENG)'!S108="Supervisor to be confirmed", "Goruchwyliwr I'w Gadarnhau", 'Programmes (ENG)'!S108)</f>
        <v>Dr Graeme Lilley</v>
      </c>
      <c r="T108" s="49" t="str">
        <f>IF('Master List'!Y108="", "", VLOOKUP('Programmes (ENG)'!T108, 'CWM &amp; Location'!B:D, 2, FALSE))</f>
        <v/>
      </c>
      <c r="U108" s="49" t="str">
        <f>IF(T108="", "", VLOOKUP('Programmes (ENG)'!U108, 'CWM &amp; Location'!B:D, 2, FALSE))</f>
        <v/>
      </c>
      <c r="V108" s="49" t="str">
        <f>IF('Programmes (ENG)'!V108="", "", VLOOKUP('Programmes (ENG)'!V108, 'CWM &amp; Location'!B:D, 2, FALSE))</f>
        <v/>
      </c>
      <c r="W108" s="49" t="str">
        <f>IF('Programmes (ENG)'!W108="", "", IF('Programmes (ENG)'!W108="Supervisor to be confirmed", 'CWM &amp; Location'!$C$207, 'Programmes (ENG)'!W108))</f>
        <v/>
      </c>
    </row>
    <row r="109" spans="1:23" ht="33.75" customHeight="1" x14ac:dyDescent="0.25">
      <c r="A109" s="47" t="str">
        <f>'Master List'!A109</f>
        <v>FP</v>
      </c>
      <c r="B109" s="47" t="str">
        <f>'Master List'!B109</f>
        <v>F2/7A6/036c</v>
      </c>
      <c r="C109" s="47" t="str">
        <f>'Master List'!C109</f>
        <v>WAL/F2/036c</v>
      </c>
      <c r="D109" s="48">
        <f>'Programmes (ENG)'!D109</f>
        <v>1</v>
      </c>
      <c r="E109" s="54" t="str">
        <f t="shared" si="1"/>
        <v>Anestheteg / Meddygaeth Gofal Dwys, Meddygaeth Gyffredinol (Mewnol), Meddygaeth Gyffredinol (Mewnol) / Cardioleg</v>
      </c>
      <c r="F109" s="49" t="str">
        <f>VLOOKUP('Programmes (ENG)'!F109, 'CWM &amp; Location'!B:D, 2, FALSE)</f>
        <v>Bwrdd Iechyd Prifysgol Aneurin Bevan</v>
      </c>
      <c r="G109" s="49" t="str">
        <f>IF('Programmes (ENG)'!G109="Supervisor to be confirmed", "Goruchwyliwr I'w Gadarnhau", 'Programmes (ENG)'!G109)</f>
        <v>Dr Graeme Lilley</v>
      </c>
      <c r="H109" s="47" t="str">
        <f>VLOOKUP('Programmes (ENG)'!H109, 'CWM &amp; Location'!B:D, 2, FALSE)</f>
        <v>Ysbyty Prifysgol y Faenor</v>
      </c>
      <c r="I109" s="47" t="str">
        <f>VLOOKUP('Programmes (ENG)'!I109, 'CWM &amp; Location'!B:D, 2, FALSE)</f>
        <v>Cwmbrân</v>
      </c>
      <c r="J109" s="47" t="str">
        <f>IF('Master List'!I109="", VLOOKUP('Master List'!H109, 'CWM &amp; Location'!B:D, 2, FALSE), CONCATENATE(VLOOKUP('Master List'!H109, 'CWM &amp; Location'!B:D, 2, FALSE), " / ", VLOOKUP('Master List'!I109, 'CWM &amp; Location'!B:D, 2, FALSE)))</f>
        <v>Anestheteg / Meddygaeth Gofal Dwys</v>
      </c>
      <c r="K109" s="47" t="str">
        <f>IF('Programmes (ENG)'!K109="Supervisor to be confirmed", "Goruchwyliwr I'w Gadarnhau", 'Programmes (ENG)'!K109)</f>
        <v>Dr Graeme Lilley</v>
      </c>
      <c r="L109" s="47" t="str">
        <f>VLOOKUP('Programmes (ENG)'!L109, 'CWM &amp; Location'!B:D, 2, FALSE)</f>
        <v>Ysbyty Ystrad Fawr</v>
      </c>
      <c r="M109" s="47" t="str">
        <f>VLOOKUP('Programmes (ENG)'!M109, 'CWM &amp; Location'!B:D, 2, FALSE)</f>
        <v>Ystrad Mynach</v>
      </c>
      <c r="N109" s="47" t="str">
        <f>IF('Master List'!O109="", VLOOKUP('Master List'!N109, 'CWM &amp; Location'!B:D, 2, FALSE), CONCATENATE(VLOOKUP('Master List'!N109, 'CWM &amp; Location'!B:D, 2, FALSE), " / ", VLOOKUP('Master List'!O109, 'CWM &amp; Location'!B:D, 2, FALSE)))</f>
        <v>Meddygaeth Gyffredinol (Mewnol)</v>
      </c>
      <c r="O109" s="47" t="str">
        <f>IF('Programmes (ENG)'!O109="Supervisor to be confirmed", "Goruchwyliwr I'w Gadarnhau", 'Programmes (ENG)'!O109)</f>
        <v>Dr Sharan Ramakrishna</v>
      </c>
      <c r="P109" s="47" t="str">
        <f>VLOOKUP('Programmes (ENG)'!P109, 'CWM &amp; Location'!B:D, 2, FALSE)</f>
        <v>Ysbyty Prifysgol y Faenor</v>
      </c>
      <c r="Q109" s="47" t="str">
        <f>VLOOKUP('Programmes (ENG)'!Q109, 'CWM &amp; Location'!B:D, 2, FALSE)</f>
        <v>Cwmbrân</v>
      </c>
      <c r="R109" s="47" t="str">
        <f>IF('Master List'!U109="", VLOOKUP('Master List'!T109, 'CWM &amp; Location'!B:D, 2, FALSE), CONCATENATE(VLOOKUP('Master List'!T109, 'CWM &amp; Location'!B:D, 2, FALSE), " / ", VLOOKUP('Master List'!U109, 'CWM &amp; Location'!B:D, 2, FALSE)))</f>
        <v>Meddygaeth Gyffredinol (Mewnol) / Cardioleg</v>
      </c>
      <c r="S109" s="47" t="str">
        <f>IF('Programmes (ENG)'!S109="Supervisor to be confirmed", "Goruchwyliwr I'w Gadarnhau", 'Programmes (ENG)'!S109)</f>
        <v>Dr Shawmendra Bundhoo</v>
      </c>
      <c r="T109" s="49" t="str">
        <f>IF('Master List'!Y109="", "", VLOOKUP('Programmes (ENG)'!T109, 'CWM &amp; Location'!B:D, 2, FALSE))</f>
        <v/>
      </c>
      <c r="U109" s="49" t="str">
        <f>IF(T109="", "", VLOOKUP('Programmes (ENG)'!U109, 'CWM &amp; Location'!B:D, 2, FALSE))</f>
        <v/>
      </c>
      <c r="V109" s="49" t="str">
        <f>IF('Programmes (ENG)'!V109="", "", VLOOKUP('Programmes (ENG)'!V109, 'CWM &amp; Location'!B:D, 2, FALSE))</f>
        <v/>
      </c>
      <c r="W109" s="49" t="str">
        <f>IF('Programmes (ENG)'!W109="", "", IF('Programmes (ENG)'!W109="Supervisor to be confirmed", 'CWM &amp; Location'!$C$207, 'Programmes (ENG)'!W109))</f>
        <v/>
      </c>
    </row>
    <row r="110" spans="1:23" ht="33.75" customHeight="1" x14ac:dyDescent="0.25">
      <c r="A110" s="47" t="str">
        <f>'Master List'!A110</f>
        <v>NP</v>
      </c>
      <c r="B110" s="47" t="str">
        <f>'Master List'!B110</f>
        <v>F2/7A6/037a</v>
      </c>
      <c r="C110" s="47" t="str">
        <f>'Master List'!C110</f>
        <v>WAL/F2/037a</v>
      </c>
      <c r="D110" s="48">
        <f>'Programmes (ENG)'!D110</f>
        <v>1</v>
      </c>
      <c r="E110" s="54" t="str">
        <f t="shared" si="1"/>
        <v>Practis Cyffredinol, Meddygaeth Gyffredinol (Mewnol) / Meddygaeth Geriatreg &amp; Orthogeriatreg, Hematoleg, Addysgu Near Peer (NP)</v>
      </c>
      <c r="F110" s="49" t="str">
        <f>VLOOKUP('Programmes (ENG)'!F110, 'CWM &amp; Location'!B:D, 2, FALSE)</f>
        <v>Bwrdd Iechyd Prifysgol Aneurin Bevan</v>
      </c>
      <c r="G110" s="49" t="str">
        <f>IF('Programmes (ENG)'!G110="Supervisor to be confirmed", "Goruchwyliwr I'w Gadarnhau", 'Programmes (ENG)'!G110)</f>
        <v>Dr Anna Phelps</v>
      </c>
      <c r="H110" s="47" t="str">
        <f>VLOOKUP('Programmes (ENG)'!H110, 'CWM &amp; Location'!B:D, 2, FALSE)</f>
        <v>Meddygfa Cwm Rhymni Practice</v>
      </c>
      <c r="I110" s="47" t="str">
        <f>VLOOKUP('Programmes (ENG)'!I110, 'CWM &amp; Location'!B:D, 2, FALSE)</f>
        <v>Tredegar Newydd</v>
      </c>
      <c r="J110" s="47" t="str">
        <f>IF('Master List'!I110="", VLOOKUP('Master List'!H110, 'CWM &amp; Location'!B:D, 2, FALSE), CONCATENATE(VLOOKUP('Master List'!H110, 'CWM &amp; Location'!B:D, 2, FALSE), " / ", VLOOKUP('Master List'!I110, 'CWM &amp; Location'!B:D, 2, FALSE)))</f>
        <v>Practis Cyffredinol</v>
      </c>
      <c r="K110" s="47" t="str">
        <f>IF('Programmes (ENG)'!K110="Supervisor to be confirmed", "Goruchwyliwr I'w Gadarnhau", 'Programmes (ENG)'!K110)</f>
        <v>Dr Anna Phelps</v>
      </c>
      <c r="L110" s="47" t="str">
        <f>VLOOKUP('Programmes (ENG)'!L110, 'CWM &amp; Location'!B:D, 2, FALSE)</f>
        <v>Ysbyty Ystrad Fawr</v>
      </c>
      <c r="M110" s="47" t="str">
        <f>VLOOKUP('Programmes (ENG)'!M110, 'CWM &amp; Location'!B:D, 2, FALSE)</f>
        <v>Ystrad Mynach</v>
      </c>
      <c r="N110" s="47" t="str">
        <f>IF('Master List'!O110="", VLOOKUP('Master List'!N110, 'CWM &amp; Location'!B:D, 2, FALSE), CONCATENATE(VLOOKUP('Master List'!N110, 'CWM &amp; Location'!B:D, 2, FALSE), " / ", VLOOKUP('Master List'!O110, 'CWM &amp; Location'!B:D, 2, FALSE)))</f>
        <v>Meddygaeth Gyffredinol (Mewnol) / Meddygaeth Geriatreg &amp; Orthogeriatreg</v>
      </c>
      <c r="O110" s="47" t="str">
        <f>IF('Programmes (ENG)'!O110="Supervisor to be confirmed", "Goruchwyliwr I'w Gadarnhau", 'Programmes (ENG)'!O110)</f>
        <v>Dr Inderpal Singh</v>
      </c>
      <c r="P110" s="47" t="str">
        <f>VLOOKUP('Programmes (ENG)'!P110, 'CWM &amp; Location'!B:D, 2, FALSE)</f>
        <v>Ysbyty Prifysgol y Faenor</v>
      </c>
      <c r="Q110" s="47" t="str">
        <f>VLOOKUP('Programmes (ENG)'!Q110, 'CWM &amp; Location'!B:D, 2, FALSE)</f>
        <v>Cwmbrân</v>
      </c>
      <c r="R110" s="47" t="str">
        <f>IF('Master List'!U110="", VLOOKUP('Master List'!T110, 'CWM &amp; Location'!B:D, 2, FALSE), CONCATENATE(VLOOKUP('Master List'!T110, 'CWM &amp; Location'!B:D, 2, FALSE), " / ", VLOOKUP('Master List'!U110, 'CWM &amp; Location'!B:D, 2, FALSE)))</f>
        <v>Hematoleg</v>
      </c>
      <c r="S110" s="47" t="str">
        <f>IF('Programmes (ENG)'!S110="Supervisor to be confirmed", "Goruchwyliwr I'w Gadarnhau", 'Programmes (ENG)'!S110)</f>
        <v>Dr Rachel Elliott</v>
      </c>
      <c r="T110" s="49" t="str">
        <f>IF('Master List'!Y110="", "", VLOOKUP('Programmes (ENG)'!T110, 'CWM &amp; Location'!B:D, 2, FALSE))</f>
        <v>Meddygfa Cwm Rhymni Practice</v>
      </c>
      <c r="U110" s="49" t="str">
        <f>IF(T110="", "", VLOOKUP('Programmes (ENG)'!U110, 'CWM &amp; Location'!B:D, 2, FALSE))</f>
        <v>Tredegar Newydd</v>
      </c>
      <c r="V110" s="49" t="str">
        <f>IF('Programmes (ENG)'!V110="", "", VLOOKUP('Programmes (ENG)'!V110, 'CWM &amp; Location'!B:D, 2, FALSE))</f>
        <v>Addysgu Near Peer</v>
      </c>
      <c r="W110" s="49" t="str">
        <f>IF('Programmes (ENG)'!W110="", "", IF('Programmes (ENG)'!W110="Supervisor to be confirmed", 'CWM &amp; Location'!$C$207, 'Programmes (ENG)'!W110))</f>
        <v>Goruchwyliwr I'w Gadarnhau</v>
      </c>
    </row>
    <row r="111" spans="1:23" ht="33.75" customHeight="1" x14ac:dyDescent="0.25">
      <c r="A111" s="47" t="str">
        <f>'Master List'!A111</f>
        <v>NP</v>
      </c>
      <c r="B111" s="47" t="str">
        <f>'Master List'!B111</f>
        <v>F2/7A6/037b</v>
      </c>
      <c r="C111" s="47" t="str">
        <f>'Master List'!C111</f>
        <v>WAL/F2/037b</v>
      </c>
      <c r="D111" s="48">
        <f>'Programmes (ENG)'!D111</f>
        <v>1</v>
      </c>
      <c r="E111" s="54" t="str">
        <f t="shared" si="1"/>
        <v>Hematoleg, Practis Cyffredinol, Meddygaeth Gyffredinol (Mewnol) / Meddygaeth Geriatreg &amp; Orthogeriatreg, Addysgu Near Peer (NP)</v>
      </c>
      <c r="F111" s="49" t="str">
        <f>VLOOKUP('Programmes (ENG)'!F111, 'CWM &amp; Location'!B:D, 2, FALSE)</f>
        <v>Bwrdd Iechyd Prifysgol Aneurin Bevan</v>
      </c>
      <c r="G111" s="49" t="str">
        <f>IF('Programmes (ENG)'!G111="Supervisor to be confirmed", "Goruchwyliwr I'w Gadarnhau", 'Programmes (ENG)'!G111)</f>
        <v>Dr Rachel Elliott</v>
      </c>
      <c r="H111" s="47" t="str">
        <f>VLOOKUP('Programmes (ENG)'!H111, 'CWM &amp; Location'!B:D, 2, FALSE)</f>
        <v>Ysbyty Prifysgol y Faenor</v>
      </c>
      <c r="I111" s="47" t="str">
        <f>VLOOKUP('Programmes (ENG)'!I111, 'CWM &amp; Location'!B:D, 2, FALSE)</f>
        <v>Cwmbrân</v>
      </c>
      <c r="J111" s="47" t="str">
        <f>IF('Master List'!I111="", VLOOKUP('Master List'!H111, 'CWM &amp; Location'!B:D, 2, FALSE), CONCATENATE(VLOOKUP('Master List'!H111, 'CWM &amp; Location'!B:D, 2, FALSE), " / ", VLOOKUP('Master List'!I111, 'CWM &amp; Location'!B:D, 2, FALSE)))</f>
        <v>Hematoleg</v>
      </c>
      <c r="K111" s="47" t="str">
        <f>IF('Programmes (ENG)'!K111="Supervisor to be confirmed", "Goruchwyliwr I'w Gadarnhau", 'Programmes (ENG)'!K111)</f>
        <v>Dr Rachel Elliott</v>
      </c>
      <c r="L111" s="47" t="str">
        <f>VLOOKUP('Programmes (ENG)'!L111, 'CWM &amp; Location'!B:D, 2, FALSE)</f>
        <v>Meddygfa Cwm Rhymni Practice</v>
      </c>
      <c r="M111" s="47" t="str">
        <f>VLOOKUP('Programmes (ENG)'!M111, 'CWM &amp; Location'!B:D, 2, FALSE)</f>
        <v>Tredegar Newydd</v>
      </c>
      <c r="N111" s="47" t="str">
        <f>IF('Master List'!O111="", VLOOKUP('Master List'!N111, 'CWM &amp; Location'!B:D, 2, FALSE), CONCATENATE(VLOOKUP('Master List'!N111, 'CWM &amp; Location'!B:D, 2, FALSE), " / ", VLOOKUP('Master List'!O111, 'CWM &amp; Location'!B:D, 2, FALSE)))</f>
        <v>Practis Cyffredinol</v>
      </c>
      <c r="O111" s="47" t="str">
        <f>IF('Programmes (ENG)'!O111="Supervisor to be confirmed", "Goruchwyliwr I'w Gadarnhau", 'Programmes (ENG)'!O111)</f>
        <v>Dr Anna Phelps</v>
      </c>
      <c r="P111" s="47" t="str">
        <f>VLOOKUP('Programmes (ENG)'!P111, 'CWM &amp; Location'!B:D, 2, FALSE)</f>
        <v>Ysbyty Ystrad Fawr</v>
      </c>
      <c r="Q111" s="47" t="str">
        <f>VLOOKUP('Programmes (ENG)'!Q111, 'CWM &amp; Location'!B:D, 2, FALSE)</f>
        <v>Ystrad Mynach</v>
      </c>
      <c r="R111" s="47" t="str">
        <f>IF('Master List'!U111="", VLOOKUP('Master List'!T111, 'CWM &amp; Location'!B:D, 2, FALSE), CONCATENATE(VLOOKUP('Master List'!T111, 'CWM &amp; Location'!B:D, 2, FALSE), " / ", VLOOKUP('Master List'!U111, 'CWM &amp; Location'!B:D, 2, FALSE)))</f>
        <v>Meddygaeth Gyffredinol (Mewnol) / Meddygaeth Geriatreg &amp; Orthogeriatreg</v>
      </c>
      <c r="S111" s="47" t="str">
        <f>IF('Programmes (ENG)'!S111="Supervisor to be confirmed", "Goruchwyliwr I'w Gadarnhau", 'Programmes (ENG)'!S111)</f>
        <v>Dr Inderpal Singh</v>
      </c>
      <c r="T111" s="49" t="str">
        <f>IF('Master List'!Y111="", "", VLOOKUP('Programmes (ENG)'!T111, 'CWM &amp; Location'!B:D, 2, FALSE))</f>
        <v>Meddygfa Cwm Rhymni Practice</v>
      </c>
      <c r="U111" s="49" t="str">
        <f>IF(T111="", "", VLOOKUP('Programmes (ENG)'!U111, 'CWM &amp; Location'!B:D, 2, FALSE))</f>
        <v>Tredegar Newydd</v>
      </c>
      <c r="V111" s="49" t="str">
        <f>IF('Programmes (ENG)'!V111="", "", VLOOKUP('Programmes (ENG)'!V111, 'CWM &amp; Location'!B:D, 2, FALSE))</f>
        <v>Addysgu Near Peer</v>
      </c>
      <c r="W111" s="49" t="str">
        <f>IF('Programmes (ENG)'!W111="", "", IF('Programmes (ENG)'!W111="Supervisor to be confirmed", 'CWM &amp; Location'!$C$207, 'Programmes (ENG)'!W111))</f>
        <v>Goruchwyliwr I'w Gadarnhau</v>
      </c>
    </row>
    <row r="112" spans="1:23" ht="33.75" customHeight="1" x14ac:dyDescent="0.25">
      <c r="A112" s="47" t="str">
        <f>'Master List'!A112</f>
        <v>NP</v>
      </c>
      <c r="B112" s="47" t="str">
        <f>'Master List'!B112</f>
        <v>F2/7A6/037c</v>
      </c>
      <c r="C112" s="47" t="str">
        <f>'Master List'!C112</f>
        <v>WAL/F2/037c</v>
      </c>
      <c r="D112" s="48">
        <f>'Programmes (ENG)'!D112</f>
        <v>1</v>
      </c>
      <c r="E112" s="54" t="str">
        <f t="shared" si="1"/>
        <v>Meddygaeth Gyffredinol (Mewnol) / Meddygaeth Geriatreg &amp; Orthogeriatreg, Hematoleg, Practis Cyffredinol, Addysgu Near Peer (NP)</v>
      </c>
      <c r="F112" s="49" t="str">
        <f>VLOOKUP('Programmes (ENG)'!F112, 'CWM &amp; Location'!B:D, 2, FALSE)</f>
        <v>Bwrdd Iechyd Prifysgol Aneurin Bevan</v>
      </c>
      <c r="G112" s="49" t="str">
        <f>IF('Programmes (ENG)'!G112="Supervisor to be confirmed", "Goruchwyliwr I'w Gadarnhau", 'Programmes (ENG)'!G112)</f>
        <v>Dr Inderpal Singh</v>
      </c>
      <c r="H112" s="47" t="str">
        <f>VLOOKUP('Programmes (ENG)'!H112, 'CWM &amp; Location'!B:D, 2, FALSE)</f>
        <v>Ysbyty Ystrad Fawr</v>
      </c>
      <c r="I112" s="47" t="str">
        <f>VLOOKUP('Programmes (ENG)'!I112, 'CWM &amp; Location'!B:D, 2, FALSE)</f>
        <v>Ystrad Mynach</v>
      </c>
      <c r="J112" s="47" t="str">
        <f>IF('Master List'!I112="", VLOOKUP('Master List'!H112, 'CWM &amp; Location'!B:D, 2, FALSE), CONCATENATE(VLOOKUP('Master List'!H112, 'CWM &amp; Location'!B:D, 2, FALSE), " / ", VLOOKUP('Master List'!I112, 'CWM &amp; Location'!B:D, 2, FALSE)))</f>
        <v>Meddygaeth Gyffredinol (Mewnol) / Meddygaeth Geriatreg &amp; Orthogeriatreg</v>
      </c>
      <c r="K112" s="47" t="str">
        <f>IF('Programmes (ENG)'!K112="Supervisor to be confirmed", "Goruchwyliwr I'w Gadarnhau", 'Programmes (ENG)'!K112)</f>
        <v>Dr Inderpal Singh</v>
      </c>
      <c r="L112" s="47" t="str">
        <f>VLOOKUP('Programmes (ENG)'!L112, 'CWM &amp; Location'!B:D, 2, FALSE)</f>
        <v>Ysbyty Prifysgol y Faenor</v>
      </c>
      <c r="M112" s="47" t="str">
        <f>VLOOKUP('Programmes (ENG)'!M112, 'CWM &amp; Location'!B:D, 2, FALSE)</f>
        <v>Cwmbrân</v>
      </c>
      <c r="N112" s="47" t="str">
        <f>IF('Master List'!O112="", VLOOKUP('Master List'!N112, 'CWM &amp; Location'!B:D, 2, FALSE), CONCATENATE(VLOOKUP('Master List'!N112, 'CWM &amp; Location'!B:D, 2, FALSE), " / ", VLOOKUP('Master List'!O112, 'CWM &amp; Location'!B:D, 2, FALSE)))</f>
        <v>Hematoleg</v>
      </c>
      <c r="O112" s="47" t="str">
        <f>IF('Programmes (ENG)'!O112="Supervisor to be confirmed", "Goruchwyliwr I'w Gadarnhau", 'Programmes (ENG)'!O112)</f>
        <v>Dr Rachel Elliott</v>
      </c>
      <c r="P112" s="47" t="str">
        <f>VLOOKUP('Programmes (ENG)'!P112, 'CWM &amp; Location'!B:D, 2, FALSE)</f>
        <v>Meddygfa Cwm Rhymni Practice</v>
      </c>
      <c r="Q112" s="47" t="str">
        <f>VLOOKUP('Programmes (ENG)'!Q112, 'CWM &amp; Location'!B:D, 2, FALSE)</f>
        <v>Tredegar Newydd</v>
      </c>
      <c r="R112" s="47" t="str">
        <f>IF('Master List'!U112="", VLOOKUP('Master List'!T112, 'CWM &amp; Location'!B:D, 2, FALSE), CONCATENATE(VLOOKUP('Master List'!T112, 'CWM &amp; Location'!B:D, 2, FALSE), " / ", VLOOKUP('Master List'!U112, 'CWM &amp; Location'!B:D, 2, FALSE)))</f>
        <v>Practis Cyffredinol</v>
      </c>
      <c r="S112" s="47" t="str">
        <f>IF('Programmes (ENG)'!S112="Supervisor to be confirmed", "Goruchwyliwr I'w Gadarnhau", 'Programmes (ENG)'!S112)</f>
        <v>Dr Anna Phelps</v>
      </c>
      <c r="T112" s="49" t="str">
        <f>IF('Master List'!Y112="", "", VLOOKUP('Programmes (ENG)'!T112, 'CWM &amp; Location'!B:D, 2, FALSE))</f>
        <v>Meddygfa Cwm Rhymni Practice</v>
      </c>
      <c r="U112" s="49" t="str">
        <f>IF(T112="", "", VLOOKUP('Programmes (ENG)'!U112, 'CWM &amp; Location'!B:D, 2, FALSE))</f>
        <v>Tredegar Newydd</v>
      </c>
      <c r="V112" s="49" t="str">
        <f>IF('Programmes (ENG)'!V112="", "", VLOOKUP('Programmes (ENG)'!V112, 'CWM &amp; Location'!B:D, 2, FALSE))</f>
        <v>Addysgu Near Peer</v>
      </c>
      <c r="W112" s="49" t="str">
        <f>IF('Programmes (ENG)'!W112="", "", IF('Programmes (ENG)'!W112="Supervisor to be confirmed", 'CWM &amp; Location'!$C$207, 'Programmes (ENG)'!W112))</f>
        <v>Goruchwyliwr I'w Gadarnhau</v>
      </c>
    </row>
    <row r="113" spans="1:23" ht="33.75" customHeight="1" x14ac:dyDescent="0.25">
      <c r="A113" s="47" t="str">
        <f>'Master List'!A113</f>
        <v>NP</v>
      </c>
      <c r="B113" s="47" t="str">
        <f>'Master List'!B113</f>
        <v>F2/7A5S/038a</v>
      </c>
      <c r="C113" s="47" t="str">
        <f>'Master List'!C113</f>
        <v>WAL/F2/038a</v>
      </c>
      <c r="D113" s="48">
        <f>'Programmes (ENG)'!D113</f>
        <v>1</v>
      </c>
      <c r="E113" s="54" t="str">
        <f t="shared" si="1"/>
        <v>Practis Cyffredinol, Meddygaeth Gyffredinol (Mewnol) / Meddygaeth Geriatreg, Clust, Trwyn a Gwddf, Addysgu Near Peer (NP)</v>
      </c>
      <c r="F113" s="49" t="str">
        <f>VLOOKUP('Programmes (ENG)'!F113, 'CWM &amp; Location'!B:D, 2, FALSE)</f>
        <v>Bwrdd Iechyd Prifysgol Cwm Taf Morgannwg</v>
      </c>
      <c r="G113" s="49" t="str">
        <f>IF('Programmes (ENG)'!G113="Supervisor to be confirmed", "Goruchwyliwr I'w Gadarnhau", 'Programmes (ENG)'!G113)</f>
        <v>Dr Jonathan Finnegan</v>
      </c>
      <c r="H113" s="47" t="str">
        <f>VLOOKUP('Programmes (ENG)'!H113, 'CWM &amp; Location'!B:D, 2, FALSE)</f>
        <v>Taff Vale Practice</v>
      </c>
      <c r="I113" s="47" t="str">
        <f>VLOOKUP('Programmes (ENG)'!I113, 'CWM &amp; Location'!B:D, 2, FALSE)</f>
        <v>Pontypridd</v>
      </c>
      <c r="J113" s="47" t="str">
        <f>IF('Master List'!I113="", VLOOKUP('Master List'!H113, 'CWM &amp; Location'!B:D, 2, FALSE), CONCATENATE(VLOOKUP('Master List'!H113, 'CWM &amp; Location'!B:D, 2, FALSE), " / ", VLOOKUP('Master List'!I113, 'CWM &amp; Location'!B:D, 2, FALSE)))</f>
        <v>Practis Cyffredinol</v>
      </c>
      <c r="K113" s="47" t="str">
        <f>IF('Programmes (ENG)'!K113="Supervisor to be confirmed", "Goruchwyliwr I'w Gadarnhau", 'Programmes (ENG)'!K113)</f>
        <v>Dr Jonathan Finnegan</v>
      </c>
      <c r="L113" s="47" t="str">
        <f>VLOOKUP('Programmes (ENG)'!L113, 'CWM &amp; Location'!B:D, 2, FALSE)</f>
        <v>Ysbyty Brenhinol Morgannwg</v>
      </c>
      <c r="M113" s="47" t="str">
        <f>VLOOKUP('Programmes (ENG)'!M113, 'CWM &amp; Location'!B:D, 2, FALSE)</f>
        <v>Pontyclun</v>
      </c>
      <c r="N113" s="47" t="str">
        <f>IF('Master List'!O113="", VLOOKUP('Master List'!N113, 'CWM &amp; Location'!B:D, 2, FALSE), CONCATENATE(VLOOKUP('Master List'!N113, 'CWM &amp; Location'!B:D, 2, FALSE), " / ", VLOOKUP('Master List'!O113, 'CWM &amp; Location'!B:D, 2, FALSE)))</f>
        <v>Meddygaeth Gyffredinol (Mewnol) / Meddygaeth Geriatreg</v>
      </c>
      <c r="O113" s="47" t="str">
        <f>IF('Programmes (ENG)'!O113="Supervisor to be confirmed", "Goruchwyliwr I'w Gadarnhau", 'Programmes (ENG)'!O113)</f>
        <v>Dr Simon Bagguley</v>
      </c>
      <c r="P113" s="47" t="str">
        <f>VLOOKUP('Programmes (ENG)'!P113, 'CWM &amp; Location'!B:D, 2, FALSE)</f>
        <v>Ysbyty Brenhinol Morgannwg</v>
      </c>
      <c r="Q113" s="47" t="str">
        <f>VLOOKUP('Programmes (ENG)'!Q113, 'CWM &amp; Location'!B:D, 2, FALSE)</f>
        <v>Pontyclun</v>
      </c>
      <c r="R113" s="47" t="str">
        <f>IF('Master List'!U113="", VLOOKUP('Master List'!T113, 'CWM &amp; Location'!B:D, 2, FALSE), CONCATENATE(VLOOKUP('Master List'!T113, 'CWM &amp; Location'!B:D, 2, FALSE), " / ", VLOOKUP('Master List'!U113, 'CWM &amp; Location'!B:D, 2, FALSE)))</f>
        <v>Clust, Trwyn a Gwddf</v>
      </c>
      <c r="S113" s="47" t="str">
        <f>IF('Programmes (ENG)'!S113="Supervisor to be confirmed", "Goruchwyliwr I'w Gadarnhau", 'Programmes (ENG)'!S113)</f>
        <v>Mr Samuel Fishpool</v>
      </c>
      <c r="T113" s="49" t="str">
        <f>IF('Master List'!Y113="", "", VLOOKUP('Programmes (ENG)'!T113, 'CWM &amp; Location'!B:D, 2, FALSE))</f>
        <v>Taff Vale Practice</v>
      </c>
      <c r="U113" s="49" t="str">
        <f>IF(T113="", "", VLOOKUP('Programmes (ENG)'!U113, 'CWM &amp; Location'!B:D, 2, FALSE))</f>
        <v>Pontypridd</v>
      </c>
      <c r="V113" s="49" t="str">
        <f>IF('Programmes (ENG)'!V113="", "", VLOOKUP('Programmes (ENG)'!V113, 'CWM &amp; Location'!B:D, 2, FALSE))</f>
        <v>Addysgu Near Peer</v>
      </c>
      <c r="W113" s="49" t="str">
        <f>IF('Programmes (ENG)'!W113="", "", IF('Programmes (ENG)'!W113="Supervisor to be confirmed", 'CWM &amp; Location'!$C$207, 'Programmes (ENG)'!W113))</f>
        <v>Goruchwyliwr I'w Gadarnhau</v>
      </c>
    </row>
    <row r="114" spans="1:23" ht="33.75" customHeight="1" x14ac:dyDescent="0.25">
      <c r="A114" s="47" t="str">
        <f>'Master List'!A114</f>
        <v>NP</v>
      </c>
      <c r="B114" s="47" t="str">
        <f>'Master List'!B114</f>
        <v>F2/7A5S/038b</v>
      </c>
      <c r="C114" s="47" t="str">
        <f>'Master List'!C114</f>
        <v>WAL/F2/038b</v>
      </c>
      <c r="D114" s="48">
        <f>'Programmes (ENG)'!D114</f>
        <v>1</v>
      </c>
      <c r="E114" s="54" t="str">
        <f t="shared" si="1"/>
        <v>Clust, Trwyn a Gwddf, Practis Cyffredinol, Meddygaeth Gyffredinol (Mewnol) / Meddygaeth Geriatreg, Addysgu Near Peer (NP)</v>
      </c>
      <c r="F114" s="49" t="str">
        <f>VLOOKUP('Programmes (ENG)'!F114, 'CWM &amp; Location'!B:D, 2, FALSE)</f>
        <v>Bwrdd Iechyd Prifysgol Cwm Taf Morgannwg</v>
      </c>
      <c r="G114" s="49" t="str">
        <f>IF('Programmes (ENG)'!G114="Supervisor to be confirmed", "Goruchwyliwr I'w Gadarnhau", 'Programmes (ENG)'!G114)</f>
        <v>Mr Samuel Fishpool</v>
      </c>
      <c r="H114" s="47" t="str">
        <f>VLOOKUP('Programmes (ENG)'!H114, 'CWM &amp; Location'!B:D, 2, FALSE)</f>
        <v>Ysbyty Brenhinol Morgannwg</v>
      </c>
      <c r="I114" s="47" t="str">
        <f>VLOOKUP('Programmes (ENG)'!I114, 'CWM &amp; Location'!B:D, 2, FALSE)</f>
        <v>Pontyclun</v>
      </c>
      <c r="J114" s="47" t="str">
        <f>IF('Master List'!I114="", VLOOKUP('Master List'!H114, 'CWM &amp; Location'!B:D, 2, FALSE), CONCATENATE(VLOOKUP('Master List'!H114, 'CWM &amp; Location'!B:D, 2, FALSE), " / ", VLOOKUP('Master List'!I114, 'CWM &amp; Location'!B:D, 2, FALSE)))</f>
        <v>Clust, Trwyn a Gwddf</v>
      </c>
      <c r="K114" s="47" t="str">
        <f>IF('Programmes (ENG)'!K114="Supervisor to be confirmed", "Goruchwyliwr I'w Gadarnhau", 'Programmes (ENG)'!K114)</f>
        <v>Mr Samuel Fishpool</v>
      </c>
      <c r="L114" s="47" t="str">
        <f>VLOOKUP('Programmes (ENG)'!L114, 'CWM &amp; Location'!B:D, 2, FALSE)</f>
        <v>Taff Vale Practice</v>
      </c>
      <c r="M114" s="47" t="str">
        <f>VLOOKUP('Programmes (ENG)'!M114, 'CWM &amp; Location'!B:D, 2, FALSE)</f>
        <v>Pontypridd</v>
      </c>
      <c r="N114" s="47" t="str">
        <f>IF('Master List'!O114="", VLOOKUP('Master List'!N114, 'CWM &amp; Location'!B:D, 2, FALSE), CONCATENATE(VLOOKUP('Master List'!N114, 'CWM &amp; Location'!B:D, 2, FALSE), " / ", VLOOKUP('Master List'!O114, 'CWM &amp; Location'!B:D, 2, FALSE)))</f>
        <v>Practis Cyffredinol</v>
      </c>
      <c r="O114" s="47" t="str">
        <f>IF('Programmes (ENG)'!O114="Supervisor to be confirmed", "Goruchwyliwr I'w Gadarnhau", 'Programmes (ENG)'!O114)</f>
        <v>Dr Jonathan Finnegan</v>
      </c>
      <c r="P114" s="47" t="str">
        <f>VLOOKUP('Programmes (ENG)'!P114, 'CWM &amp; Location'!B:D, 2, FALSE)</f>
        <v>Ysbyty Brenhinol Morgannwg</v>
      </c>
      <c r="Q114" s="47" t="str">
        <f>VLOOKUP('Programmes (ENG)'!Q114, 'CWM &amp; Location'!B:D, 2, FALSE)</f>
        <v>Pontyclun</v>
      </c>
      <c r="R114" s="47" t="str">
        <f>IF('Master List'!U114="", VLOOKUP('Master List'!T114, 'CWM &amp; Location'!B:D, 2, FALSE), CONCATENATE(VLOOKUP('Master List'!T114, 'CWM &amp; Location'!B:D, 2, FALSE), " / ", VLOOKUP('Master List'!U114, 'CWM &amp; Location'!B:D, 2, FALSE)))</f>
        <v>Meddygaeth Gyffredinol (Mewnol) / Meddygaeth Geriatreg</v>
      </c>
      <c r="S114" s="47" t="str">
        <f>IF('Programmes (ENG)'!S114="Supervisor to be confirmed", "Goruchwyliwr I'w Gadarnhau", 'Programmes (ENG)'!S114)</f>
        <v>Dr Simon Bagguley</v>
      </c>
      <c r="T114" s="49" t="str">
        <f>IF('Master List'!Y114="", "", VLOOKUP('Programmes (ENG)'!T114, 'CWM &amp; Location'!B:D, 2, FALSE))</f>
        <v>Taff Vale Practice</v>
      </c>
      <c r="U114" s="49" t="str">
        <f>IF(T114="", "", VLOOKUP('Programmes (ENG)'!U114, 'CWM &amp; Location'!B:D, 2, FALSE))</f>
        <v>Pontypridd</v>
      </c>
      <c r="V114" s="49" t="str">
        <f>IF('Programmes (ENG)'!V114="", "", VLOOKUP('Programmes (ENG)'!V114, 'CWM &amp; Location'!B:D, 2, FALSE))</f>
        <v>Addysgu Near Peer</v>
      </c>
      <c r="W114" s="49" t="str">
        <f>IF('Programmes (ENG)'!W114="", "", IF('Programmes (ENG)'!W114="Supervisor to be confirmed", 'CWM &amp; Location'!$C$207, 'Programmes (ENG)'!W114))</f>
        <v>Goruchwyliwr I'w Gadarnhau</v>
      </c>
    </row>
    <row r="115" spans="1:23" ht="33.75" customHeight="1" x14ac:dyDescent="0.25">
      <c r="A115" s="47" t="str">
        <f>'Master List'!A115</f>
        <v>NP</v>
      </c>
      <c r="B115" s="47" t="str">
        <f>'Master List'!B115</f>
        <v>F2/7A5S/038c</v>
      </c>
      <c r="C115" s="47" t="str">
        <f>'Master List'!C115</f>
        <v>WAL/F2/038c</v>
      </c>
      <c r="D115" s="48">
        <f>'Programmes (ENG)'!D115</f>
        <v>1</v>
      </c>
      <c r="E115" s="54" t="str">
        <f t="shared" si="1"/>
        <v>Meddygaeth Gyffredinol (Mewnol) / Meddygaeth Geriatreg, Clust, Trwyn a Gwddf, Practis Cyffredinol, Addysgu Near Peer (NP)</v>
      </c>
      <c r="F115" s="49" t="str">
        <f>VLOOKUP('Programmes (ENG)'!F115, 'CWM &amp; Location'!B:D, 2, FALSE)</f>
        <v>Bwrdd Iechyd Prifysgol Cwm Taf Morgannwg</v>
      </c>
      <c r="G115" s="49" t="str">
        <f>IF('Programmes (ENG)'!G115="Supervisor to be confirmed", "Goruchwyliwr I'w Gadarnhau", 'Programmes (ENG)'!G115)</f>
        <v>Dr Simon Bagguley</v>
      </c>
      <c r="H115" s="47" t="str">
        <f>VLOOKUP('Programmes (ENG)'!H115, 'CWM &amp; Location'!B:D, 2, FALSE)</f>
        <v>Ysbyty Brenhinol Morgannwg</v>
      </c>
      <c r="I115" s="47" t="str">
        <f>VLOOKUP('Programmes (ENG)'!I115, 'CWM &amp; Location'!B:D, 2, FALSE)</f>
        <v>Pontyclun</v>
      </c>
      <c r="J115" s="47" t="str">
        <f>IF('Master List'!I115="", VLOOKUP('Master List'!H115, 'CWM &amp; Location'!B:D, 2, FALSE), CONCATENATE(VLOOKUP('Master List'!H115, 'CWM &amp; Location'!B:D, 2, FALSE), " / ", VLOOKUP('Master List'!I115, 'CWM &amp; Location'!B:D, 2, FALSE)))</f>
        <v>Meddygaeth Gyffredinol (Mewnol) / Meddygaeth Geriatreg</v>
      </c>
      <c r="K115" s="47" t="str">
        <f>IF('Programmes (ENG)'!K115="Supervisor to be confirmed", "Goruchwyliwr I'w Gadarnhau", 'Programmes (ENG)'!K115)</f>
        <v>Dr Simon Bagguley</v>
      </c>
      <c r="L115" s="47" t="str">
        <f>VLOOKUP('Programmes (ENG)'!L115, 'CWM &amp; Location'!B:D, 2, FALSE)</f>
        <v>Ysbyty Brenhinol Morgannwg</v>
      </c>
      <c r="M115" s="47" t="str">
        <f>VLOOKUP('Programmes (ENG)'!M115, 'CWM &amp; Location'!B:D, 2, FALSE)</f>
        <v>Pontyclun</v>
      </c>
      <c r="N115" s="47" t="str">
        <f>IF('Master List'!O115="", VLOOKUP('Master List'!N115, 'CWM &amp; Location'!B:D, 2, FALSE), CONCATENATE(VLOOKUP('Master List'!N115, 'CWM &amp; Location'!B:D, 2, FALSE), " / ", VLOOKUP('Master List'!O115, 'CWM &amp; Location'!B:D, 2, FALSE)))</f>
        <v>Clust, Trwyn a Gwddf</v>
      </c>
      <c r="O115" s="47" t="str">
        <f>IF('Programmes (ENG)'!O115="Supervisor to be confirmed", "Goruchwyliwr I'w Gadarnhau", 'Programmes (ENG)'!O115)</f>
        <v>Mr Samuel Fishpool</v>
      </c>
      <c r="P115" s="47" t="str">
        <f>VLOOKUP('Programmes (ENG)'!P115, 'CWM &amp; Location'!B:D, 2, FALSE)</f>
        <v>Taff Vale Practice</v>
      </c>
      <c r="Q115" s="47" t="str">
        <f>VLOOKUP('Programmes (ENG)'!Q115, 'CWM &amp; Location'!B:D, 2, FALSE)</f>
        <v>Pontypridd</v>
      </c>
      <c r="R115" s="47" t="str">
        <f>IF('Master List'!U115="", VLOOKUP('Master List'!T115, 'CWM &amp; Location'!B:D, 2, FALSE), CONCATENATE(VLOOKUP('Master List'!T115, 'CWM &amp; Location'!B:D, 2, FALSE), " / ", VLOOKUP('Master List'!U115, 'CWM &amp; Location'!B:D, 2, FALSE)))</f>
        <v>Practis Cyffredinol</v>
      </c>
      <c r="S115" s="47" t="str">
        <f>IF('Programmes (ENG)'!S115="Supervisor to be confirmed", "Goruchwyliwr I'w Gadarnhau", 'Programmes (ENG)'!S115)</f>
        <v>Dr Jonathan Finnegan</v>
      </c>
      <c r="T115" s="49" t="str">
        <f>IF('Master List'!Y115="", "", VLOOKUP('Programmes (ENG)'!T115, 'CWM &amp; Location'!B:D, 2, FALSE))</f>
        <v>Taff Vale Practice</v>
      </c>
      <c r="U115" s="49" t="str">
        <f>IF(T115="", "", VLOOKUP('Programmes (ENG)'!U115, 'CWM &amp; Location'!B:D, 2, FALSE))</f>
        <v>Pontypridd</v>
      </c>
      <c r="V115" s="49" t="str">
        <f>IF('Programmes (ENG)'!V115="", "", VLOOKUP('Programmes (ENG)'!V115, 'CWM &amp; Location'!B:D, 2, FALSE))</f>
        <v>Addysgu Near Peer</v>
      </c>
      <c r="W115" s="49" t="str">
        <f>IF('Programmes (ENG)'!W115="", "", IF('Programmes (ENG)'!W115="Supervisor to be confirmed", 'CWM &amp; Location'!$C$207, 'Programmes (ENG)'!W115))</f>
        <v>Goruchwyliwr I'w Gadarnhau</v>
      </c>
    </row>
    <row r="116" spans="1:23" ht="33.75" customHeight="1" x14ac:dyDescent="0.25">
      <c r="A116" s="47" t="str">
        <f>'Master List'!A116</f>
        <v>FP</v>
      </c>
      <c r="B116" s="47" t="str">
        <f>'Master List'!B116</f>
        <v>F2/7A5S/039a</v>
      </c>
      <c r="C116" s="47" t="str">
        <f>'Master List'!C116</f>
        <v>WAL/F2/039a</v>
      </c>
      <c r="D116" s="48">
        <f>'Programmes (ENG)'!D116</f>
        <v>1</v>
      </c>
      <c r="E116" s="54" t="str">
        <f t="shared" si="1"/>
        <v>Meddygaeth Gyffredinol (Mewnol) / Meddygaeth Geriatreg, Practis Cyffredinol, Offthalmoleg</v>
      </c>
      <c r="F116" s="49" t="str">
        <f>VLOOKUP('Programmes (ENG)'!F116, 'CWM &amp; Location'!B:D, 2, FALSE)</f>
        <v>Bwrdd Iechyd Prifysgol Cwm Taf Morgannwg</v>
      </c>
      <c r="G116" s="49" t="str">
        <f>IF('Programmes (ENG)'!G116="Supervisor to be confirmed", "Goruchwyliwr I'w Gadarnhau", 'Programmes (ENG)'!G116)</f>
        <v>Dr James Bolt</v>
      </c>
      <c r="H116" s="47" t="str">
        <f>VLOOKUP('Programmes (ENG)'!H116, 'CWM &amp; Location'!B:D, 2, FALSE)</f>
        <v>Ysbyty Brenhinol Morgannwg</v>
      </c>
      <c r="I116" s="47" t="str">
        <f>VLOOKUP('Programmes (ENG)'!I116, 'CWM &amp; Location'!B:D, 2, FALSE)</f>
        <v>Pontyclun</v>
      </c>
      <c r="J116" s="47" t="str">
        <f>IF('Master List'!I116="", VLOOKUP('Master List'!H116, 'CWM &amp; Location'!B:D, 2, FALSE), CONCATENATE(VLOOKUP('Master List'!H116, 'CWM &amp; Location'!B:D, 2, FALSE), " / ", VLOOKUP('Master List'!I116, 'CWM &amp; Location'!B:D, 2, FALSE)))</f>
        <v>Meddygaeth Gyffredinol (Mewnol) / Meddygaeth Geriatreg</v>
      </c>
      <c r="K116" s="47" t="str">
        <f>IF('Programmes (ENG)'!K116="Supervisor to be confirmed", "Goruchwyliwr I'w Gadarnhau", 'Programmes (ENG)'!K116)</f>
        <v>Dr James Bolt</v>
      </c>
      <c r="L116" s="47" t="str">
        <f>VLOOKUP('Programmes (ENG)'!L116, 'CWM &amp; Location'!B:D, 2, FALSE)</f>
        <v>Meddygfa Eglwysbach</v>
      </c>
      <c r="M116" s="47" t="str">
        <f>VLOOKUP('Programmes (ENG)'!M116, 'CWM &amp; Location'!B:D, 2, FALSE)</f>
        <v>Pontypridd</v>
      </c>
      <c r="N116" s="47" t="str">
        <f>IF('Master List'!O116="", VLOOKUP('Master List'!N116, 'CWM &amp; Location'!B:D, 2, FALSE), CONCATENATE(VLOOKUP('Master List'!N116, 'CWM &amp; Location'!B:D, 2, FALSE), " / ", VLOOKUP('Master List'!O116, 'CWM &amp; Location'!B:D, 2, FALSE)))</f>
        <v>Practis Cyffredinol</v>
      </c>
      <c r="O116" s="47" t="str">
        <f>IF('Programmes (ENG)'!O116="Supervisor to be confirmed", "Goruchwyliwr I'w Gadarnhau", 'Programmes (ENG)'!O116)</f>
        <v>Dr Anna Auchterlonie</v>
      </c>
      <c r="P116" s="47" t="str">
        <f>VLOOKUP('Programmes (ENG)'!P116, 'CWM &amp; Location'!B:D, 2, FALSE)</f>
        <v>Ysbyty Brenhinol Morgannwg</v>
      </c>
      <c r="Q116" s="47" t="str">
        <f>VLOOKUP('Programmes (ENG)'!Q116, 'CWM &amp; Location'!B:D, 2, FALSE)</f>
        <v>Pontyclun</v>
      </c>
      <c r="R116" s="47" t="str">
        <f>IF('Master List'!U116="", VLOOKUP('Master List'!T116, 'CWM &amp; Location'!B:D, 2, FALSE), CONCATENATE(VLOOKUP('Master List'!T116, 'CWM &amp; Location'!B:D, 2, FALSE), " / ", VLOOKUP('Master List'!U116, 'CWM &amp; Location'!B:D, 2, FALSE)))</f>
        <v>Offthalmoleg</v>
      </c>
      <c r="S116" s="47" t="str">
        <f>IF('Programmes (ENG)'!S116="Supervisor to be confirmed", "Goruchwyliwr I'w Gadarnhau", 'Programmes (ENG)'!S116)</f>
        <v>Mr Ankur Das</v>
      </c>
      <c r="T116" s="49" t="str">
        <f>IF('Master List'!Y116="", "", VLOOKUP('Programmes (ENG)'!T116, 'CWM &amp; Location'!B:D, 2, FALSE))</f>
        <v/>
      </c>
      <c r="U116" s="49" t="str">
        <f>IF(T116="", "", VLOOKUP('Programmes (ENG)'!U116, 'CWM &amp; Location'!B:D, 2, FALSE))</f>
        <v/>
      </c>
      <c r="V116" s="49" t="str">
        <f>IF('Programmes (ENG)'!V116="", "", VLOOKUP('Programmes (ENG)'!V116, 'CWM &amp; Location'!B:D, 2, FALSE))</f>
        <v/>
      </c>
      <c r="W116" s="49" t="str">
        <f>IF('Programmes (ENG)'!W116="", "", IF('Programmes (ENG)'!W116="Supervisor to be confirmed", 'CWM &amp; Location'!$C$207, 'Programmes (ENG)'!W116))</f>
        <v/>
      </c>
    </row>
    <row r="117" spans="1:23" ht="33.75" customHeight="1" x14ac:dyDescent="0.25">
      <c r="A117" s="47" t="str">
        <f>'Master List'!A117</f>
        <v>FP</v>
      </c>
      <c r="B117" s="47" t="str">
        <f>'Master List'!B117</f>
        <v>F2/7A5S/039b</v>
      </c>
      <c r="C117" s="47" t="str">
        <f>'Master List'!C117</f>
        <v>WAL/F2/039b</v>
      </c>
      <c r="D117" s="48">
        <f>'Programmes (ENG)'!D117</f>
        <v>1</v>
      </c>
      <c r="E117" s="54" t="str">
        <f t="shared" si="1"/>
        <v>Offthalmoleg, Meddygaeth Gyffredinol (Mewnol) / Meddygaeth Geriatreg, Practis Cyffredinol</v>
      </c>
      <c r="F117" s="49" t="str">
        <f>VLOOKUP('Programmes (ENG)'!F117, 'CWM &amp; Location'!B:D, 2, FALSE)</f>
        <v>Bwrdd Iechyd Prifysgol Cwm Taf Morgannwg</v>
      </c>
      <c r="G117" s="49" t="str">
        <f>IF('Programmes (ENG)'!G117="Supervisor to be confirmed", "Goruchwyliwr I'w Gadarnhau", 'Programmes (ENG)'!G117)</f>
        <v>Mr Ankur Das</v>
      </c>
      <c r="H117" s="47" t="str">
        <f>VLOOKUP('Programmes (ENG)'!H117, 'CWM &amp; Location'!B:D, 2, FALSE)</f>
        <v>Ysbyty Brenhinol Morgannwg</v>
      </c>
      <c r="I117" s="47" t="str">
        <f>VLOOKUP('Programmes (ENG)'!I117, 'CWM &amp; Location'!B:D, 2, FALSE)</f>
        <v>Pontyclun</v>
      </c>
      <c r="J117" s="47" t="str">
        <f>IF('Master List'!I117="", VLOOKUP('Master List'!H117, 'CWM &amp; Location'!B:D, 2, FALSE), CONCATENATE(VLOOKUP('Master List'!H117, 'CWM &amp; Location'!B:D, 2, FALSE), " / ", VLOOKUP('Master List'!I117, 'CWM &amp; Location'!B:D, 2, FALSE)))</f>
        <v>Offthalmoleg</v>
      </c>
      <c r="K117" s="47" t="str">
        <f>IF('Programmes (ENG)'!K117="Supervisor to be confirmed", "Goruchwyliwr I'w Gadarnhau", 'Programmes (ENG)'!K117)</f>
        <v>Mr Ankur Das</v>
      </c>
      <c r="L117" s="47" t="str">
        <f>VLOOKUP('Programmes (ENG)'!L117, 'CWM &amp; Location'!B:D, 2, FALSE)</f>
        <v>Ysbyty Brenhinol Morgannwg</v>
      </c>
      <c r="M117" s="47" t="str">
        <f>VLOOKUP('Programmes (ENG)'!M117, 'CWM &amp; Location'!B:D, 2, FALSE)</f>
        <v>Pontyclun</v>
      </c>
      <c r="N117" s="47" t="str">
        <f>IF('Master List'!O117="", VLOOKUP('Master List'!N117, 'CWM &amp; Location'!B:D, 2, FALSE), CONCATENATE(VLOOKUP('Master List'!N117, 'CWM &amp; Location'!B:D, 2, FALSE), " / ", VLOOKUP('Master List'!O117, 'CWM &amp; Location'!B:D, 2, FALSE)))</f>
        <v>Meddygaeth Gyffredinol (Mewnol) / Meddygaeth Geriatreg</v>
      </c>
      <c r="O117" s="47" t="str">
        <f>IF('Programmes (ENG)'!O117="Supervisor to be confirmed", "Goruchwyliwr I'w Gadarnhau", 'Programmes (ENG)'!O117)</f>
        <v>Dr James Bolt</v>
      </c>
      <c r="P117" s="47" t="str">
        <f>VLOOKUP('Programmes (ENG)'!P117, 'CWM &amp; Location'!B:D, 2, FALSE)</f>
        <v>Meddygfa Eglwysbach</v>
      </c>
      <c r="Q117" s="47" t="str">
        <f>VLOOKUP('Programmes (ENG)'!Q117, 'CWM &amp; Location'!B:D, 2, FALSE)</f>
        <v>Pontypridd</v>
      </c>
      <c r="R117" s="47" t="str">
        <f>IF('Master List'!U117="", VLOOKUP('Master List'!T117, 'CWM &amp; Location'!B:D, 2, FALSE), CONCATENATE(VLOOKUP('Master List'!T117, 'CWM &amp; Location'!B:D, 2, FALSE), " / ", VLOOKUP('Master List'!U117, 'CWM &amp; Location'!B:D, 2, FALSE)))</f>
        <v>Practis Cyffredinol</v>
      </c>
      <c r="S117" s="47" t="str">
        <f>IF('Programmes (ENG)'!S117="Supervisor to be confirmed", "Goruchwyliwr I'w Gadarnhau", 'Programmes (ENG)'!S117)</f>
        <v>Dr Anna Auchterlonie</v>
      </c>
      <c r="T117" s="49" t="str">
        <f>IF('Master List'!Y117="", "", VLOOKUP('Programmes (ENG)'!T117, 'CWM &amp; Location'!B:D, 2, FALSE))</f>
        <v/>
      </c>
      <c r="U117" s="49" t="str">
        <f>IF(T117="", "", VLOOKUP('Programmes (ENG)'!U117, 'CWM &amp; Location'!B:D, 2, FALSE))</f>
        <v/>
      </c>
      <c r="V117" s="49" t="str">
        <f>IF('Programmes (ENG)'!V117="", "", VLOOKUP('Programmes (ENG)'!V117, 'CWM &amp; Location'!B:D, 2, FALSE))</f>
        <v/>
      </c>
      <c r="W117" s="49" t="str">
        <f>IF('Programmes (ENG)'!W117="", "", IF('Programmes (ENG)'!W117="Supervisor to be confirmed", 'CWM &amp; Location'!$C$207, 'Programmes (ENG)'!W117))</f>
        <v/>
      </c>
    </row>
    <row r="118" spans="1:23" ht="33.75" customHeight="1" x14ac:dyDescent="0.25">
      <c r="A118" s="47" t="str">
        <f>'Master List'!A118</f>
        <v>FP</v>
      </c>
      <c r="B118" s="47" t="str">
        <f>'Master List'!B118</f>
        <v>F2/7A5S/039c</v>
      </c>
      <c r="C118" s="47" t="str">
        <f>'Master List'!C118</f>
        <v>WAL/F2/039c</v>
      </c>
      <c r="D118" s="48">
        <f>'Programmes (ENG)'!D118</f>
        <v>1</v>
      </c>
      <c r="E118" s="54" t="str">
        <f t="shared" si="1"/>
        <v>Practis Cyffredinol, Offthalmoleg, Meddygaeth Gyffredinol (Mewnol) / Meddygaeth Geriatreg</v>
      </c>
      <c r="F118" s="49" t="str">
        <f>VLOOKUP('Programmes (ENG)'!F118, 'CWM &amp; Location'!B:D, 2, FALSE)</f>
        <v>Bwrdd Iechyd Prifysgol Cwm Taf Morgannwg</v>
      </c>
      <c r="G118" s="49" t="str">
        <f>IF('Programmes (ENG)'!G118="Supervisor to be confirmed", "Goruchwyliwr I'w Gadarnhau", 'Programmes (ENG)'!G118)</f>
        <v>Dr Anna Auchterlonie</v>
      </c>
      <c r="H118" s="47" t="str">
        <f>VLOOKUP('Programmes (ENG)'!H118, 'CWM &amp; Location'!B:D, 2, FALSE)</f>
        <v>Meddygfa Eglwysbach</v>
      </c>
      <c r="I118" s="47" t="str">
        <f>VLOOKUP('Programmes (ENG)'!I118, 'CWM &amp; Location'!B:D, 2, FALSE)</f>
        <v>Pontypridd</v>
      </c>
      <c r="J118" s="47" t="str">
        <f>IF('Master List'!I118="", VLOOKUP('Master List'!H118, 'CWM &amp; Location'!B:D, 2, FALSE), CONCATENATE(VLOOKUP('Master List'!H118, 'CWM &amp; Location'!B:D, 2, FALSE), " / ", VLOOKUP('Master List'!I118, 'CWM &amp; Location'!B:D, 2, FALSE)))</f>
        <v>Practis Cyffredinol</v>
      </c>
      <c r="K118" s="47" t="str">
        <f>IF('Programmes (ENG)'!K118="Supervisor to be confirmed", "Goruchwyliwr I'w Gadarnhau", 'Programmes (ENG)'!K118)</f>
        <v>Dr Anna Auchterlonie</v>
      </c>
      <c r="L118" s="47" t="str">
        <f>VLOOKUP('Programmes (ENG)'!L118, 'CWM &amp; Location'!B:D, 2, FALSE)</f>
        <v>Ysbyty Brenhinol Morgannwg</v>
      </c>
      <c r="M118" s="47" t="str">
        <f>VLOOKUP('Programmes (ENG)'!M118, 'CWM &amp; Location'!B:D, 2, FALSE)</f>
        <v>Pontyclun</v>
      </c>
      <c r="N118" s="47" t="str">
        <f>IF('Master List'!O118="", VLOOKUP('Master List'!N118, 'CWM &amp; Location'!B:D, 2, FALSE), CONCATENATE(VLOOKUP('Master List'!N118, 'CWM &amp; Location'!B:D, 2, FALSE), " / ", VLOOKUP('Master List'!O118, 'CWM &amp; Location'!B:D, 2, FALSE)))</f>
        <v>Offthalmoleg</v>
      </c>
      <c r="O118" s="47" t="str">
        <f>IF('Programmes (ENG)'!O118="Supervisor to be confirmed", "Goruchwyliwr I'w Gadarnhau", 'Programmes (ENG)'!O118)</f>
        <v>Mr Ankur Das</v>
      </c>
      <c r="P118" s="47" t="str">
        <f>VLOOKUP('Programmes (ENG)'!P118, 'CWM &amp; Location'!B:D, 2, FALSE)</f>
        <v>Ysbyty Brenhinol Morgannwg</v>
      </c>
      <c r="Q118" s="47" t="str">
        <f>VLOOKUP('Programmes (ENG)'!Q118, 'CWM &amp; Location'!B:D, 2, FALSE)</f>
        <v>Pontyclun</v>
      </c>
      <c r="R118" s="47" t="str">
        <f>IF('Master List'!U118="", VLOOKUP('Master List'!T118, 'CWM &amp; Location'!B:D, 2, FALSE), CONCATENATE(VLOOKUP('Master List'!T118, 'CWM &amp; Location'!B:D, 2, FALSE), " / ", VLOOKUP('Master List'!U118, 'CWM &amp; Location'!B:D, 2, FALSE)))</f>
        <v>Meddygaeth Gyffredinol (Mewnol) / Meddygaeth Geriatreg</v>
      </c>
      <c r="S118" s="47" t="str">
        <f>IF('Programmes (ENG)'!S118="Supervisor to be confirmed", "Goruchwyliwr I'w Gadarnhau", 'Programmes (ENG)'!S118)</f>
        <v>Dr James Bolt</v>
      </c>
      <c r="T118" s="49" t="str">
        <f>IF('Master List'!Y118="", "", VLOOKUP('Programmes (ENG)'!T118, 'CWM &amp; Location'!B:D, 2, FALSE))</f>
        <v/>
      </c>
      <c r="U118" s="49" t="str">
        <f>IF(T118="", "", VLOOKUP('Programmes (ENG)'!U118, 'CWM &amp; Location'!B:D, 2, FALSE))</f>
        <v/>
      </c>
      <c r="V118" s="49" t="str">
        <f>IF('Programmes (ENG)'!V118="", "", VLOOKUP('Programmes (ENG)'!V118, 'CWM &amp; Location'!B:D, 2, FALSE))</f>
        <v/>
      </c>
      <c r="W118" s="49" t="str">
        <f>IF('Programmes (ENG)'!W118="", "", IF('Programmes (ENG)'!W118="Supervisor to be confirmed", 'CWM &amp; Location'!$C$207, 'Programmes (ENG)'!W118))</f>
        <v/>
      </c>
    </row>
    <row r="119" spans="1:23" ht="33.75" customHeight="1" x14ac:dyDescent="0.25">
      <c r="A119" s="47" t="str">
        <f>'Master List'!A119</f>
        <v>FP</v>
      </c>
      <c r="B119" s="47" t="str">
        <f>'Master List'!B119</f>
        <v>F2/7A5N-7A5S/040a</v>
      </c>
      <c r="C119" s="47" t="str">
        <f>'Master List'!C119</f>
        <v>WAL/F2/040a</v>
      </c>
      <c r="D119" s="48">
        <f>'Programmes (ENG)'!D119</f>
        <v>1</v>
      </c>
      <c r="E119" s="54" t="str">
        <f t="shared" si="1"/>
        <v>Meddygaeth Gyffredinol (Mewnol) / Meddygaeth Fewnol Acíwt, Clust, Trwyn a Gwddf, Obstetreg a Gynaecoleg</v>
      </c>
      <c r="F119" s="49" t="str">
        <f>VLOOKUP('Programmes (ENG)'!F119, 'CWM &amp; Location'!B:D, 2, FALSE)</f>
        <v>Bwrdd Iechyd Prifysgol Cwm Taf Morgannwg</v>
      </c>
      <c r="G119" s="49" t="str">
        <f>IF('Programmes (ENG)'!G119="Supervisor to be confirmed", "Goruchwyliwr I'w Gadarnhau", 'Programmes (ENG)'!G119)</f>
        <v>Dr Christopher Hodcroft</v>
      </c>
      <c r="H119" s="47" t="str">
        <f>VLOOKUP('Programmes (ENG)'!H119, 'CWM &amp; Location'!B:D, 2, FALSE)</f>
        <v>Ysbyty Brenhinol Morgannwg</v>
      </c>
      <c r="I119" s="47" t="str">
        <f>VLOOKUP('Programmes (ENG)'!I119, 'CWM &amp; Location'!B:D, 2, FALSE)</f>
        <v>Pontyclun</v>
      </c>
      <c r="J119" s="47" t="str">
        <f>IF('Master List'!I119="", VLOOKUP('Master List'!H119, 'CWM &amp; Location'!B:D, 2, FALSE), CONCATENATE(VLOOKUP('Master List'!H119, 'CWM &amp; Location'!B:D, 2, FALSE), " / ", VLOOKUP('Master List'!I119, 'CWM &amp; Location'!B:D, 2, FALSE)))</f>
        <v>Meddygaeth Gyffredinol (Mewnol) / Meddygaeth Fewnol Acíwt</v>
      </c>
      <c r="K119" s="47" t="str">
        <f>IF('Programmes (ENG)'!K119="Supervisor to be confirmed", "Goruchwyliwr I'w Gadarnhau", 'Programmes (ENG)'!K119)</f>
        <v>Dr Christopher Hodcroft</v>
      </c>
      <c r="L119" s="47" t="str">
        <f>VLOOKUP('Programmes (ENG)'!L119, 'CWM &amp; Location'!B:D, 2, FALSE)</f>
        <v>Ysbyty Brenhinol Morgannwg</v>
      </c>
      <c r="M119" s="47" t="str">
        <f>VLOOKUP('Programmes (ENG)'!M119, 'CWM &amp; Location'!B:D, 2, FALSE)</f>
        <v>Pontyclun</v>
      </c>
      <c r="N119" s="47" t="str">
        <f>IF('Master List'!O119="", VLOOKUP('Master List'!N119, 'CWM &amp; Location'!B:D, 2, FALSE), CONCATENATE(VLOOKUP('Master List'!N119, 'CWM &amp; Location'!B:D, 2, FALSE), " / ", VLOOKUP('Master List'!O119, 'CWM &amp; Location'!B:D, 2, FALSE)))</f>
        <v>Clust, Trwyn a Gwddf</v>
      </c>
      <c r="O119" s="47" t="str">
        <f>IF('Programmes (ENG)'!O119="Supervisor to be confirmed", "Goruchwyliwr I'w Gadarnhau", 'Programmes (ENG)'!O119)</f>
        <v>Mr Huw Williams</v>
      </c>
      <c r="P119" s="47" t="str">
        <f>VLOOKUP('Programmes (ENG)'!P119, 'CWM &amp; Location'!B:D, 2, FALSE)</f>
        <v>Ysbyty'r Tywysog Siarl</v>
      </c>
      <c r="Q119" s="47" t="str">
        <f>VLOOKUP('Programmes (ENG)'!Q119, 'CWM &amp; Location'!B:D, 2, FALSE)</f>
        <v>Merthyr Tudful</v>
      </c>
      <c r="R119" s="47" t="str">
        <f>IF('Master List'!U119="", VLOOKUP('Master List'!T119, 'CWM &amp; Location'!B:D, 2, FALSE), CONCATENATE(VLOOKUP('Master List'!T119, 'CWM &amp; Location'!B:D, 2, FALSE), " / ", VLOOKUP('Master List'!U119, 'CWM &amp; Location'!B:D, 2, FALSE)))</f>
        <v>Obstetreg a Gynaecoleg</v>
      </c>
      <c r="S119" s="47" t="str">
        <f>IF('Programmes (ENG)'!S119="Supervisor to be confirmed", "Goruchwyliwr I'w Gadarnhau", 'Programmes (ENG)'!S119)</f>
        <v>Mr Mohamed Elnasherty</v>
      </c>
      <c r="T119" s="49" t="str">
        <f>IF('Master List'!Y119="", "", VLOOKUP('Programmes (ENG)'!T119, 'CWM &amp; Location'!B:D, 2, FALSE))</f>
        <v/>
      </c>
      <c r="U119" s="49" t="str">
        <f>IF(T119="", "", VLOOKUP('Programmes (ENG)'!U119, 'CWM &amp; Location'!B:D, 2, FALSE))</f>
        <v/>
      </c>
      <c r="V119" s="49" t="str">
        <f>IF('Programmes (ENG)'!V119="", "", VLOOKUP('Programmes (ENG)'!V119, 'CWM &amp; Location'!B:D, 2, FALSE))</f>
        <v/>
      </c>
      <c r="W119" s="49" t="str">
        <f>IF('Programmes (ENG)'!W119="", "", IF('Programmes (ENG)'!W119="Supervisor to be confirmed", 'CWM &amp; Location'!$C$207, 'Programmes (ENG)'!W119))</f>
        <v/>
      </c>
    </row>
    <row r="120" spans="1:23" ht="33.75" customHeight="1" x14ac:dyDescent="0.25">
      <c r="A120" s="47" t="str">
        <f>'Master List'!A120</f>
        <v>FP</v>
      </c>
      <c r="B120" s="47" t="str">
        <f>'Master List'!B120</f>
        <v>F2/7A5N-7A5S/040b</v>
      </c>
      <c r="C120" s="47" t="str">
        <f>'Master List'!C120</f>
        <v>WAL/F2/040b</v>
      </c>
      <c r="D120" s="48">
        <f>'Programmes (ENG)'!D120</f>
        <v>1</v>
      </c>
      <c r="E120" s="54" t="str">
        <f t="shared" si="1"/>
        <v>Obstetreg a Gynaecoleg, Meddygaeth Gyffredinol (Mewnol) / Meddygaeth Fewnol Acíwt, Clust, Trwyn a Gwddf</v>
      </c>
      <c r="F120" s="49" t="str">
        <f>VLOOKUP('Programmes (ENG)'!F120, 'CWM &amp; Location'!B:D, 2, FALSE)</f>
        <v>Bwrdd Iechyd Prifysgol Cwm Taf Morgannwg</v>
      </c>
      <c r="G120" s="49" t="str">
        <f>IF('Programmes (ENG)'!G120="Supervisor to be confirmed", "Goruchwyliwr I'w Gadarnhau", 'Programmes (ENG)'!G120)</f>
        <v>Mr Mohamed Elnasherty</v>
      </c>
      <c r="H120" s="47" t="str">
        <f>VLOOKUP('Programmes (ENG)'!H120, 'CWM &amp; Location'!B:D, 2, FALSE)</f>
        <v>Ysbyty'r Tywysog Siarl</v>
      </c>
      <c r="I120" s="47" t="str">
        <f>VLOOKUP('Programmes (ENG)'!I120, 'CWM &amp; Location'!B:D, 2, FALSE)</f>
        <v>Merthyr Tudful</v>
      </c>
      <c r="J120" s="47" t="str">
        <f>IF('Master List'!I120="", VLOOKUP('Master List'!H120, 'CWM &amp; Location'!B:D, 2, FALSE), CONCATENATE(VLOOKUP('Master List'!H120, 'CWM &amp; Location'!B:D, 2, FALSE), " / ", VLOOKUP('Master List'!I120, 'CWM &amp; Location'!B:D, 2, FALSE)))</f>
        <v>Obstetreg a Gynaecoleg</v>
      </c>
      <c r="K120" s="47" t="str">
        <f>IF('Programmes (ENG)'!K120="Supervisor to be confirmed", "Goruchwyliwr I'w Gadarnhau", 'Programmes (ENG)'!K120)</f>
        <v>Mr Mohamed Elnasherty</v>
      </c>
      <c r="L120" s="47" t="str">
        <f>VLOOKUP('Programmes (ENG)'!L120, 'CWM &amp; Location'!B:D, 2, FALSE)</f>
        <v>Ysbyty Brenhinol Morgannwg</v>
      </c>
      <c r="M120" s="47" t="str">
        <f>VLOOKUP('Programmes (ENG)'!M120, 'CWM &amp; Location'!B:D, 2, FALSE)</f>
        <v>Pontyclun</v>
      </c>
      <c r="N120" s="47" t="str">
        <f>IF('Master List'!O120="", VLOOKUP('Master List'!N120, 'CWM &amp; Location'!B:D, 2, FALSE), CONCATENATE(VLOOKUP('Master List'!N120, 'CWM &amp; Location'!B:D, 2, FALSE), " / ", VLOOKUP('Master List'!O120, 'CWM &amp; Location'!B:D, 2, FALSE)))</f>
        <v>Meddygaeth Gyffredinol (Mewnol) / Meddygaeth Fewnol Acíwt</v>
      </c>
      <c r="O120" s="47" t="str">
        <f>IF('Programmes (ENG)'!O120="Supervisor to be confirmed", "Goruchwyliwr I'w Gadarnhau", 'Programmes (ENG)'!O120)</f>
        <v>Dr Christopher Hodcroft</v>
      </c>
      <c r="P120" s="47" t="str">
        <f>VLOOKUP('Programmes (ENG)'!P120, 'CWM &amp; Location'!B:D, 2, FALSE)</f>
        <v>Ysbyty Brenhinol Morgannwg</v>
      </c>
      <c r="Q120" s="47" t="str">
        <f>VLOOKUP('Programmes (ENG)'!Q120, 'CWM &amp; Location'!B:D, 2, FALSE)</f>
        <v>Pontyclun</v>
      </c>
      <c r="R120" s="47" t="str">
        <f>IF('Master List'!U120="", VLOOKUP('Master List'!T120, 'CWM &amp; Location'!B:D, 2, FALSE), CONCATENATE(VLOOKUP('Master List'!T120, 'CWM &amp; Location'!B:D, 2, FALSE), " / ", VLOOKUP('Master List'!U120, 'CWM &amp; Location'!B:D, 2, FALSE)))</f>
        <v>Clust, Trwyn a Gwddf</v>
      </c>
      <c r="S120" s="47" t="str">
        <f>IF('Programmes (ENG)'!S120="Supervisor to be confirmed", "Goruchwyliwr I'w Gadarnhau", 'Programmes (ENG)'!S120)</f>
        <v>Mr Huw Williams</v>
      </c>
      <c r="T120" s="49" t="str">
        <f>IF('Master List'!Y120="", "", VLOOKUP('Programmes (ENG)'!T120, 'CWM &amp; Location'!B:D, 2, FALSE))</f>
        <v/>
      </c>
      <c r="U120" s="49" t="str">
        <f>IF(T120="", "", VLOOKUP('Programmes (ENG)'!U120, 'CWM &amp; Location'!B:D, 2, FALSE))</f>
        <v/>
      </c>
      <c r="V120" s="49" t="str">
        <f>IF('Programmes (ENG)'!V120="", "", VLOOKUP('Programmes (ENG)'!V120, 'CWM &amp; Location'!B:D, 2, FALSE))</f>
        <v/>
      </c>
      <c r="W120" s="49" t="str">
        <f>IF('Programmes (ENG)'!W120="", "", IF('Programmes (ENG)'!W120="Supervisor to be confirmed", 'CWM &amp; Location'!$C$207, 'Programmes (ENG)'!W120))</f>
        <v/>
      </c>
    </row>
    <row r="121" spans="1:23" ht="33.75" customHeight="1" x14ac:dyDescent="0.25">
      <c r="A121" s="47" t="str">
        <f>'Master List'!A121</f>
        <v>FP</v>
      </c>
      <c r="B121" s="47" t="str">
        <f>'Master List'!B121</f>
        <v>F2/7A5N-7A5S/040c</v>
      </c>
      <c r="C121" s="47" t="str">
        <f>'Master List'!C121</f>
        <v>WAL/F2/040c</v>
      </c>
      <c r="D121" s="48">
        <f>'Programmes (ENG)'!D121</f>
        <v>1</v>
      </c>
      <c r="E121" s="54" t="str">
        <f t="shared" si="1"/>
        <v>Clust, Trwyn a Gwddf, Obstetreg a Gynaecoleg, Meddygaeth Gyffredinol (Mewnol) / Meddygaeth Fewnol Acíwt</v>
      </c>
      <c r="F121" s="49" t="str">
        <f>VLOOKUP('Programmes (ENG)'!F121, 'CWM &amp; Location'!B:D, 2, FALSE)</f>
        <v>Bwrdd Iechyd Prifysgol Cwm Taf Morgannwg</v>
      </c>
      <c r="G121" s="49" t="str">
        <f>IF('Programmes (ENG)'!G121="Supervisor to be confirmed", "Goruchwyliwr I'w Gadarnhau", 'Programmes (ENG)'!G121)</f>
        <v>Mr Huw Williams</v>
      </c>
      <c r="H121" s="47" t="str">
        <f>VLOOKUP('Programmes (ENG)'!H121, 'CWM &amp; Location'!B:D, 2, FALSE)</f>
        <v>Ysbyty Brenhinol Morgannwg</v>
      </c>
      <c r="I121" s="47" t="str">
        <f>VLOOKUP('Programmes (ENG)'!I121, 'CWM &amp; Location'!B:D, 2, FALSE)</f>
        <v>Pontyclun</v>
      </c>
      <c r="J121" s="47" t="str">
        <f>IF('Master List'!I121="", VLOOKUP('Master List'!H121, 'CWM &amp; Location'!B:D, 2, FALSE), CONCATENATE(VLOOKUP('Master List'!H121, 'CWM &amp; Location'!B:D, 2, FALSE), " / ", VLOOKUP('Master List'!I121, 'CWM &amp; Location'!B:D, 2, FALSE)))</f>
        <v>Clust, Trwyn a Gwddf</v>
      </c>
      <c r="K121" s="47" t="str">
        <f>IF('Programmes (ENG)'!K121="Supervisor to be confirmed", "Goruchwyliwr I'w Gadarnhau", 'Programmes (ENG)'!K121)</f>
        <v>Mr Huw Williams</v>
      </c>
      <c r="L121" s="47" t="str">
        <f>VLOOKUP('Programmes (ENG)'!L121, 'CWM &amp; Location'!B:D, 2, FALSE)</f>
        <v>Ysbyty'r Tywysog Siarl</v>
      </c>
      <c r="M121" s="47" t="str">
        <f>VLOOKUP('Programmes (ENG)'!M121, 'CWM &amp; Location'!B:D, 2, FALSE)</f>
        <v>Merthyr Tudful</v>
      </c>
      <c r="N121" s="47" t="str">
        <f>IF('Master List'!O121="", VLOOKUP('Master List'!N121, 'CWM &amp; Location'!B:D, 2, FALSE), CONCATENATE(VLOOKUP('Master List'!N121, 'CWM &amp; Location'!B:D, 2, FALSE), " / ", VLOOKUP('Master List'!O121, 'CWM &amp; Location'!B:D, 2, FALSE)))</f>
        <v>Obstetreg a Gynaecoleg</v>
      </c>
      <c r="O121" s="47" t="str">
        <f>IF('Programmes (ENG)'!O121="Supervisor to be confirmed", "Goruchwyliwr I'w Gadarnhau", 'Programmes (ENG)'!O121)</f>
        <v>Mr Mohamed Elnasherty</v>
      </c>
      <c r="P121" s="47" t="str">
        <f>VLOOKUP('Programmes (ENG)'!P121, 'CWM &amp; Location'!B:D, 2, FALSE)</f>
        <v>Ysbyty Brenhinol Morgannwg</v>
      </c>
      <c r="Q121" s="47" t="str">
        <f>VLOOKUP('Programmes (ENG)'!Q121, 'CWM &amp; Location'!B:D, 2, FALSE)</f>
        <v>Pontyclun</v>
      </c>
      <c r="R121" s="47" t="str">
        <f>IF('Master List'!U121="", VLOOKUP('Master List'!T121, 'CWM &amp; Location'!B:D, 2, FALSE), CONCATENATE(VLOOKUP('Master List'!T121, 'CWM &amp; Location'!B:D, 2, FALSE), " / ", VLOOKUP('Master List'!U121, 'CWM &amp; Location'!B:D, 2, FALSE)))</f>
        <v>Meddygaeth Gyffredinol (Mewnol) / Meddygaeth Fewnol Acíwt</v>
      </c>
      <c r="S121" s="47" t="str">
        <f>IF('Programmes (ENG)'!S121="Supervisor to be confirmed", "Goruchwyliwr I'w Gadarnhau", 'Programmes (ENG)'!S121)</f>
        <v>Dr Christopher Hodcroft</v>
      </c>
      <c r="T121" s="49" t="str">
        <f>IF('Master List'!Y121="", "", VLOOKUP('Programmes (ENG)'!T121, 'CWM &amp; Location'!B:D, 2, FALSE))</f>
        <v/>
      </c>
      <c r="U121" s="49" t="str">
        <f>IF(T121="", "", VLOOKUP('Programmes (ENG)'!U121, 'CWM &amp; Location'!B:D, 2, FALSE))</f>
        <v/>
      </c>
      <c r="V121" s="49" t="str">
        <f>IF('Programmes (ENG)'!V121="", "", VLOOKUP('Programmes (ENG)'!V121, 'CWM &amp; Location'!B:D, 2, FALSE))</f>
        <v/>
      </c>
      <c r="W121" s="49" t="str">
        <f>IF('Programmes (ENG)'!W121="", "", IF('Programmes (ENG)'!W121="Supervisor to be confirmed", 'CWM &amp; Location'!$C$207, 'Programmes (ENG)'!W121))</f>
        <v/>
      </c>
    </row>
    <row r="122" spans="1:23" ht="33.75" customHeight="1" x14ac:dyDescent="0.25">
      <c r="A122" s="47" t="str">
        <f>'Master List'!A122</f>
        <v>FP</v>
      </c>
      <c r="B122" s="47" t="str">
        <f>'Master List'!B122</f>
        <v>F2/7A5N-7A5S/041a</v>
      </c>
      <c r="C122" s="47" t="str">
        <f>'Master List'!C122</f>
        <v>WAL/F2/041a</v>
      </c>
      <c r="D122" s="48">
        <f>'Programmes (ENG)'!D122</f>
        <v>1</v>
      </c>
      <c r="E122" s="54" t="str">
        <f t="shared" si="1"/>
        <v>Pediatreg, Seiciatreg Gyffredinol, Offthalmoleg</v>
      </c>
      <c r="F122" s="49" t="str">
        <f>VLOOKUP('Programmes (ENG)'!F122, 'CWM &amp; Location'!B:D, 2, FALSE)</f>
        <v>Bwrdd Iechyd Prifysgol Cwm Taf Morgannwg</v>
      </c>
      <c r="G122" s="49" t="str">
        <f>IF('Programmes (ENG)'!G122="Supervisor to be confirmed", "Goruchwyliwr I'w Gadarnhau", 'Programmes (ENG)'!G122)</f>
        <v>Dr Iyad Al-Muzaffar</v>
      </c>
      <c r="H122" s="47" t="str">
        <f>VLOOKUP('Programmes (ENG)'!H122, 'CWM &amp; Location'!B:D, 2, FALSE)</f>
        <v>Ysbyty'r Tywysog Siarl / Ysbyty Brenhinol Morgannwg</v>
      </c>
      <c r="I122" s="47" t="str">
        <f>VLOOKUP('Programmes (ENG)'!I122, 'CWM &amp; Location'!B:D, 2, FALSE)</f>
        <v>Merthyr Tudful / Llantrisant</v>
      </c>
      <c r="J122" s="47" t="str">
        <f>IF('Master List'!I122="", VLOOKUP('Master List'!H122, 'CWM &amp; Location'!B:D, 2, FALSE), CONCATENATE(VLOOKUP('Master List'!H122, 'CWM &amp; Location'!B:D, 2, FALSE), " / ", VLOOKUP('Master List'!I122, 'CWM &amp; Location'!B:D, 2, FALSE)))</f>
        <v>Pediatreg</v>
      </c>
      <c r="K122" s="47" t="str">
        <f>IF('Programmes (ENG)'!K122="Supervisor to be confirmed", "Goruchwyliwr I'w Gadarnhau", 'Programmes (ENG)'!K122)</f>
        <v>Dr Iyad Al-Muzaffar</v>
      </c>
      <c r="L122" s="47" t="str">
        <f>VLOOKUP('Programmes (ENG)'!L122, 'CWM &amp; Location'!B:D, 2, FALSE)</f>
        <v>Keir Hardie</v>
      </c>
      <c r="M122" s="47" t="str">
        <f>VLOOKUP('Programmes (ENG)'!M122, 'CWM &amp; Location'!B:D, 2, FALSE)</f>
        <v>Merthyr Tudful</v>
      </c>
      <c r="N122" s="47" t="str">
        <f>IF('Master List'!O122="", VLOOKUP('Master List'!N122, 'CWM &amp; Location'!B:D, 2, FALSE), CONCATENATE(VLOOKUP('Master List'!N122, 'CWM &amp; Location'!B:D, 2, FALSE), " / ", VLOOKUP('Master List'!O122, 'CWM &amp; Location'!B:D, 2, FALSE)))</f>
        <v>Seiciatreg Gyffredinol</v>
      </c>
      <c r="O122" s="47" t="str">
        <f>IF('Programmes (ENG)'!O122="Supervisor to be confirmed", "Goruchwyliwr I'w Gadarnhau", 'Programmes (ENG)'!O122)</f>
        <v>Dr Neil Thomas</v>
      </c>
      <c r="P122" s="47" t="str">
        <f>VLOOKUP('Programmes (ENG)'!P122, 'CWM &amp; Location'!B:D, 2, FALSE)</f>
        <v>Ysbyty Brenhinol Morgannwg</v>
      </c>
      <c r="Q122" s="47" t="str">
        <f>VLOOKUP('Programmes (ENG)'!Q122, 'CWM &amp; Location'!B:D, 2, FALSE)</f>
        <v>Pontyclun</v>
      </c>
      <c r="R122" s="47" t="str">
        <f>IF('Master List'!U122="", VLOOKUP('Master List'!T122, 'CWM &amp; Location'!B:D, 2, FALSE), CONCATENATE(VLOOKUP('Master List'!T122, 'CWM &amp; Location'!B:D, 2, FALSE), " / ", VLOOKUP('Master List'!U122, 'CWM &amp; Location'!B:D, 2, FALSE)))</f>
        <v>Offthalmoleg</v>
      </c>
      <c r="S122" s="47" t="str">
        <f>IF('Programmes (ENG)'!S122="Supervisor to be confirmed", "Goruchwyliwr I'w Gadarnhau", 'Programmes (ENG)'!S122)</f>
        <v>Mr Ankur Das</v>
      </c>
      <c r="T122" s="49" t="str">
        <f>IF('Master List'!Y122="", "", VLOOKUP('Programmes (ENG)'!T122, 'CWM &amp; Location'!B:D, 2, FALSE))</f>
        <v/>
      </c>
      <c r="U122" s="49" t="str">
        <f>IF(T122="", "", VLOOKUP('Programmes (ENG)'!U122, 'CWM &amp; Location'!B:D, 2, FALSE))</f>
        <v/>
      </c>
      <c r="V122" s="49" t="str">
        <f>IF('Programmes (ENG)'!V122="", "", VLOOKUP('Programmes (ENG)'!V122, 'CWM &amp; Location'!B:D, 2, FALSE))</f>
        <v/>
      </c>
      <c r="W122" s="49" t="str">
        <f>IF('Programmes (ENG)'!W122="", "", IF('Programmes (ENG)'!W122="Supervisor to be confirmed", 'CWM &amp; Location'!$C$207, 'Programmes (ENG)'!W122))</f>
        <v/>
      </c>
    </row>
    <row r="123" spans="1:23" ht="33.75" customHeight="1" x14ac:dyDescent="0.25">
      <c r="A123" s="47" t="str">
        <f>'Master List'!A123</f>
        <v>FP</v>
      </c>
      <c r="B123" s="47" t="str">
        <f>'Master List'!B123</f>
        <v>F2/7A5N-7A5S/041b</v>
      </c>
      <c r="C123" s="47" t="str">
        <f>'Master List'!C123</f>
        <v>WAL/F2/041b</v>
      </c>
      <c r="D123" s="48">
        <f>'Programmes (ENG)'!D123</f>
        <v>1</v>
      </c>
      <c r="E123" s="54" t="str">
        <f t="shared" si="1"/>
        <v>Offthalmoleg, Pediatreg, Seiciatreg Gyffredinol</v>
      </c>
      <c r="F123" s="49" t="str">
        <f>VLOOKUP('Programmes (ENG)'!F123, 'CWM &amp; Location'!B:D, 2, FALSE)</f>
        <v>Bwrdd Iechyd Prifysgol Cwm Taf Morgannwg</v>
      </c>
      <c r="G123" s="49" t="str">
        <f>IF('Programmes (ENG)'!G123="Supervisor to be confirmed", "Goruchwyliwr I'w Gadarnhau", 'Programmes (ENG)'!G123)</f>
        <v>Mr Ankur Das</v>
      </c>
      <c r="H123" s="47" t="str">
        <f>VLOOKUP('Programmes (ENG)'!H123, 'CWM &amp; Location'!B:D, 2, FALSE)</f>
        <v>Ysbyty Brenhinol Morgannwg</v>
      </c>
      <c r="I123" s="47" t="str">
        <f>VLOOKUP('Programmes (ENG)'!I123, 'CWM &amp; Location'!B:D, 2, FALSE)</f>
        <v>Pontyclun</v>
      </c>
      <c r="J123" s="47" t="str">
        <f>IF('Master List'!I123="", VLOOKUP('Master List'!H123, 'CWM &amp; Location'!B:D, 2, FALSE), CONCATENATE(VLOOKUP('Master List'!H123, 'CWM &amp; Location'!B:D, 2, FALSE), " / ", VLOOKUP('Master List'!I123, 'CWM &amp; Location'!B:D, 2, FALSE)))</f>
        <v>Offthalmoleg</v>
      </c>
      <c r="K123" s="47" t="str">
        <f>IF('Programmes (ENG)'!K123="Supervisor to be confirmed", "Goruchwyliwr I'w Gadarnhau", 'Programmes (ENG)'!K123)</f>
        <v>Mr Ankur Das</v>
      </c>
      <c r="L123" s="47" t="str">
        <f>VLOOKUP('Programmes (ENG)'!L123, 'CWM &amp; Location'!B:D, 2, FALSE)</f>
        <v>Ysbyty'r Tywysog Siarl / Ysbyty Brenhinol Morgannwg</v>
      </c>
      <c r="M123" s="47" t="str">
        <f>VLOOKUP('Programmes (ENG)'!M123, 'CWM &amp; Location'!B:D, 2, FALSE)</f>
        <v>Merthyr Tudful / Llantrisant</v>
      </c>
      <c r="N123" s="47" t="str">
        <f>IF('Master List'!O123="", VLOOKUP('Master List'!N123, 'CWM &amp; Location'!B:D, 2, FALSE), CONCATENATE(VLOOKUP('Master List'!N123, 'CWM &amp; Location'!B:D, 2, FALSE), " / ", VLOOKUP('Master List'!O123, 'CWM &amp; Location'!B:D, 2, FALSE)))</f>
        <v>Pediatreg</v>
      </c>
      <c r="O123" s="47" t="str">
        <f>IF('Programmes (ENG)'!O123="Supervisor to be confirmed", "Goruchwyliwr I'w Gadarnhau", 'Programmes (ENG)'!O123)</f>
        <v>Dr Iyad Al-Muzaffar</v>
      </c>
      <c r="P123" s="47" t="str">
        <f>VLOOKUP('Programmes (ENG)'!P123, 'CWM &amp; Location'!B:D, 2, FALSE)</f>
        <v>Keir Hardie</v>
      </c>
      <c r="Q123" s="47" t="str">
        <f>VLOOKUP('Programmes (ENG)'!Q123, 'CWM &amp; Location'!B:D, 2, FALSE)</f>
        <v>Merthyr Tudful</v>
      </c>
      <c r="R123" s="47" t="str">
        <f>IF('Master List'!U123="", VLOOKUP('Master List'!T123, 'CWM &amp; Location'!B:D, 2, FALSE), CONCATENATE(VLOOKUP('Master List'!T123, 'CWM &amp; Location'!B:D, 2, FALSE), " / ", VLOOKUP('Master List'!U123, 'CWM &amp; Location'!B:D, 2, FALSE)))</f>
        <v>Seiciatreg Gyffredinol</v>
      </c>
      <c r="S123" s="47" t="str">
        <f>IF('Programmes (ENG)'!S123="Supervisor to be confirmed", "Goruchwyliwr I'w Gadarnhau", 'Programmes (ENG)'!S123)</f>
        <v>Dr Neil Thomas</v>
      </c>
      <c r="T123" s="49" t="str">
        <f>IF('Master List'!Y123="", "", VLOOKUP('Programmes (ENG)'!T123, 'CWM &amp; Location'!B:D, 2, FALSE))</f>
        <v/>
      </c>
      <c r="U123" s="49" t="str">
        <f>IF(T123="", "", VLOOKUP('Programmes (ENG)'!U123, 'CWM &amp; Location'!B:D, 2, FALSE))</f>
        <v/>
      </c>
      <c r="V123" s="49" t="str">
        <f>IF('Programmes (ENG)'!V123="", "", VLOOKUP('Programmes (ENG)'!V123, 'CWM &amp; Location'!B:D, 2, FALSE))</f>
        <v/>
      </c>
      <c r="W123" s="49" t="str">
        <f>IF('Programmes (ENG)'!W123="", "", IF('Programmes (ENG)'!W123="Supervisor to be confirmed", 'CWM &amp; Location'!$C$207, 'Programmes (ENG)'!W123))</f>
        <v/>
      </c>
    </row>
    <row r="124" spans="1:23" ht="33.75" customHeight="1" x14ac:dyDescent="0.25">
      <c r="A124" s="47" t="str">
        <f>'Master List'!A124</f>
        <v>FP</v>
      </c>
      <c r="B124" s="47" t="str">
        <f>'Master List'!B124</f>
        <v>F2/7A5N-7A5S/041c</v>
      </c>
      <c r="C124" s="47" t="str">
        <f>'Master List'!C124</f>
        <v>WAL/F2/041c</v>
      </c>
      <c r="D124" s="48">
        <f>'Programmes (ENG)'!D124</f>
        <v>1</v>
      </c>
      <c r="E124" s="54" t="str">
        <f t="shared" si="1"/>
        <v>Seiciatreg Gyffredinol, Offthalmoleg, Pediatreg</v>
      </c>
      <c r="F124" s="49" t="str">
        <f>VLOOKUP('Programmes (ENG)'!F124, 'CWM &amp; Location'!B:D, 2, FALSE)</f>
        <v>Bwrdd Iechyd Prifysgol Cwm Taf Morgannwg</v>
      </c>
      <c r="G124" s="49" t="str">
        <f>IF('Programmes (ENG)'!G124="Supervisor to be confirmed", "Goruchwyliwr I'w Gadarnhau", 'Programmes (ENG)'!G124)</f>
        <v>Dr Neil Thomas</v>
      </c>
      <c r="H124" s="47" t="str">
        <f>VLOOKUP('Programmes (ENG)'!H124, 'CWM &amp; Location'!B:D, 2, FALSE)</f>
        <v>Keir Hardie</v>
      </c>
      <c r="I124" s="47" t="str">
        <f>VLOOKUP('Programmes (ENG)'!I124, 'CWM &amp; Location'!B:D, 2, FALSE)</f>
        <v>Merthyr Tudful</v>
      </c>
      <c r="J124" s="47" t="str">
        <f>IF('Master List'!I124="", VLOOKUP('Master List'!H124, 'CWM &amp; Location'!B:D, 2, FALSE), CONCATENATE(VLOOKUP('Master List'!H124, 'CWM &amp; Location'!B:D, 2, FALSE), " / ", VLOOKUP('Master List'!I124, 'CWM &amp; Location'!B:D, 2, FALSE)))</f>
        <v>Seiciatreg Gyffredinol</v>
      </c>
      <c r="K124" s="47" t="str">
        <f>IF('Programmes (ENG)'!K124="Supervisor to be confirmed", "Goruchwyliwr I'w Gadarnhau", 'Programmes (ENG)'!K124)</f>
        <v>Dr Neil Thomas</v>
      </c>
      <c r="L124" s="47" t="str">
        <f>VLOOKUP('Programmes (ENG)'!L124, 'CWM &amp; Location'!B:D, 2, FALSE)</f>
        <v>Ysbyty Brenhinol Morgannwg</v>
      </c>
      <c r="M124" s="47" t="str">
        <f>VLOOKUP('Programmes (ENG)'!M124, 'CWM &amp; Location'!B:D, 2, FALSE)</f>
        <v>Pontyclun</v>
      </c>
      <c r="N124" s="47" t="str">
        <f>IF('Master List'!O124="", VLOOKUP('Master List'!N124, 'CWM &amp; Location'!B:D, 2, FALSE), CONCATENATE(VLOOKUP('Master List'!N124, 'CWM &amp; Location'!B:D, 2, FALSE), " / ", VLOOKUP('Master List'!O124, 'CWM &amp; Location'!B:D, 2, FALSE)))</f>
        <v>Offthalmoleg</v>
      </c>
      <c r="O124" s="47" t="str">
        <f>IF('Programmes (ENG)'!O124="Supervisor to be confirmed", "Goruchwyliwr I'w Gadarnhau", 'Programmes (ENG)'!O124)</f>
        <v>Mr Ankur Das</v>
      </c>
      <c r="P124" s="47" t="str">
        <f>VLOOKUP('Programmes (ENG)'!P124, 'CWM &amp; Location'!B:D, 2, FALSE)</f>
        <v>Ysbyty'r Tywysog Siarl / Ysbyty Brenhinol Morgannwg</v>
      </c>
      <c r="Q124" s="47" t="str">
        <f>VLOOKUP('Programmes (ENG)'!Q124, 'CWM &amp; Location'!B:D, 2, FALSE)</f>
        <v>Merthyr Tudful / Llantrisant</v>
      </c>
      <c r="R124" s="47" t="str">
        <f>IF('Master List'!U124="", VLOOKUP('Master List'!T124, 'CWM &amp; Location'!B:D, 2, FALSE), CONCATENATE(VLOOKUP('Master List'!T124, 'CWM &amp; Location'!B:D, 2, FALSE), " / ", VLOOKUP('Master List'!U124, 'CWM &amp; Location'!B:D, 2, FALSE)))</f>
        <v>Pediatreg</v>
      </c>
      <c r="S124" s="47" t="str">
        <f>IF('Programmes (ENG)'!S124="Supervisor to be confirmed", "Goruchwyliwr I'w Gadarnhau", 'Programmes (ENG)'!S124)</f>
        <v>Dr Iyad Al-Muzaffar</v>
      </c>
      <c r="T124" s="49" t="str">
        <f>IF('Master List'!Y124="", "", VLOOKUP('Programmes (ENG)'!T124, 'CWM &amp; Location'!B:D, 2, FALSE))</f>
        <v/>
      </c>
      <c r="U124" s="49" t="str">
        <f>IF(T124="", "", VLOOKUP('Programmes (ENG)'!U124, 'CWM &amp; Location'!B:D, 2, FALSE))</f>
        <v/>
      </c>
      <c r="V124" s="49" t="str">
        <f>IF('Programmes (ENG)'!V124="", "", VLOOKUP('Programmes (ENG)'!V124, 'CWM &amp; Location'!B:D, 2, FALSE))</f>
        <v/>
      </c>
      <c r="W124" s="49" t="str">
        <f>IF('Programmes (ENG)'!W124="", "", IF('Programmes (ENG)'!W124="Supervisor to be confirmed", 'CWM &amp; Location'!$C$207, 'Programmes (ENG)'!W124))</f>
        <v/>
      </c>
    </row>
    <row r="125" spans="1:23" ht="33.75" customHeight="1" x14ac:dyDescent="0.25">
      <c r="A125" s="47" t="str">
        <f>'Master List'!A125</f>
        <v>FP</v>
      </c>
      <c r="B125" s="47" t="str">
        <f>'Master List'!B125</f>
        <v>F2/7A5N-7A5S/042a</v>
      </c>
      <c r="C125" s="47" t="str">
        <f>'Master List'!C125</f>
        <v>WAL/F2/042a</v>
      </c>
      <c r="D125" s="48">
        <f>'Programmes (ENG)'!D125</f>
        <v>1</v>
      </c>
      <c r="E125" s="54" t="str">
        <f t="shared" si="1"/>
        <v>Meddygaeth Gyffredinol (Mewnol) / Hematoleg, Pediatreg, Practis Cyffredinol</v>
      </c>
      <c r="F125" s="49" t="str">
        <f>VLOOKUP('Programmes (ENG)'!F125, 'CWM &amp; Location'!B:D, 2, FALSE)</f>
        <v>Bwrdd Iechyd Prifysgol Cwm Taf Morgannwg</v>
      </c>
      <c r="G125" s="49" t="str">
        <f>IF('Programmes (ENG)'!G125="Supervisor to be confirmed", "Goruchwyliwr I'w Gadarnhau", 'Programmes (ENG)'!G125)</f>
        <v>Dr Hanadi Ezmigna</v>
      </c>
      <c r="H125" s="47" t="str">
        <f>VLOOKUP('Programmes (ENG)'!H125, 'CWM &amp; Location'!B:D, 2, FALSE)</f>
        <v>Ysbyty Brenhinol Morgannwg</v>
      </c>
      <c r="I125" s="47" t="str">
        <f>VLOOKUP('Programmes (ENG)'!I125, 'CWM &amp; Location'!B:D, 2, FALSE)</f>
        <v>Pontyclun</v>
      </c>
      <c r="J125" s="47" t="str">
        <f>IF('Master List'!I125="", VLOOKUP('Master List'!H125, 'CWM &amp; Location'!B:D, 2, FALSE), CONCATENATE(VLOOKUP('Master List'!H125, 'CWM &amp; Location'!B:D, 2, FALSE), " / ", VLOOKUP('Master List'!I125, 'CWM &amp; Location'!B:D, 2, FALSE)))</f>
        <v>Meddygaeth Gyffredinol (Mewnol) / Hematoleg</v>
      </c>
      <c r="K125" s="47" t="str">
        <f>IF('Programmes (ENG)'!K125="Supervisor to be confirmed", "Goruchwyliwr I'w Gadarnhau", 'Programmes (ENG)'!K125)</f>
        <v>Dr Hanadi Ezmigna</v>
      </c>
      <c r="L125" s="47" t="str">
        <f>VLOOKUP('Programmes (ENG)'!L125, 'CWM &amp; Location'!B:D, 2, FALSE)</f>
        <v>Ysbyty'r Tywysog Siarl / Ysbyty Brenhinol Morgannwg</v>
      </c>
      <c r="M125" s="47" t="str">
        <f>VLOOKUP('Programmes (ENG)'!M125, 'CWM &amp; Location'!B:D, 2, FALSE)</f>
        <v>Merthyr Tudful / Llantrisant</v>
      </c>
      <c r="N125" s="47" t="str">
        <f>IF('Master List'!O125="", VLOOKUP('Master List'!N125, 'CWM &amp; Location'!B:D, 2, FALSE), CONCATENATE(VLOOKUP('Master List'!N125, 'CWM &amp; Location'!B:D, 2, FALSE), " / ", VLOOKUP('Master List'!O125, 'CWM &amp; Location'!B:D, 2, FALSE)))</f>
        <v>Pediatreg</v>
      </c>
      <c r="O125" s="47" t="str">
        <f>IF('Programmes (ENG)'!O125="Supervisor to be confirmed", "Goruchwyliwr I'w Gadarnhau", 'Programmes (ENG)'!O125)</f>
        <v>Dr Iyad Al-Muzaffar</v>
      </c>
      <c r="P125" s="47" t="str">
        <f>VLOOKUP('Programmes (ENG)'!P125, 'CWM &amp; Location'!B:D, 2, FALSE)</f>
        <v>Parc Canol Surgery</v>
      </c>
      <c r="Q125" s="47" t="str">
        <f>VLOOKUP('Programmes (ENG)'!Q125, 'CWM &amp; Location'!B:D, 2, FALSE)</f>
        <v>Pontypridd</v>
      </c>
      <c r="R125" s="47" t="str">
        <f>IF('Master List'!U125="", VLOOKUP('Master List'!T125, 'CWM &amp; Location'!B:D, 2, FALSE), CONCATENATE(VLOOKUP('Master List'!T125, 'CWM &amp; Location'!B:D, 2, FALSE), " / ", VLOOKUP('Master List'!U125, 'CWM &amp; Location'!B:D, 2, FALSE)))</f>
        <v>Practis Cyffredinol</v>
      </c>
      <c r="S125" s="47" t="str">
        <f>IF('Programmes (ENG)'!S125="Supervisor to be confirmed", "Goruchwyliwr I'w Gadarnhau", 'Programmes (ENG)'!S125)</f>
        <v>Dr Richard Skevington</v>
      </c>
      <c r="T125" s="49" t="str">
        <f>IF('Master List'!Y125="", "", VLOOKUP('Programmes (ENG)'!T125, 'CWM &amp; Location'!B:D, 2, FALSE))</f>
        <v/>
      </c>
      <c r="U125" s="49" t="str">
        <f>IF(T125="", "", VLOOKUP('Programmes (ENG)'!U125, 'CWM &amp; Location'!B:D, 2, FALSE))</f>
        <v/>
      </c>
      <c r="V125" s="49" t="str">
        <f>IF('Programmes (ENG)'!V125="", "", VLOOKUP('Programmes (ENG)'!V125, 'CWM &amp; Location'!B:D, 2, FALSE))</f>
        <v/>
      </c>
      <c r="W125" s="49" t="str">
        <f>IF('Programmes (ENG)'!W125="", "", IF('Programmes (ENG)'!W125="Supervisor to be confirmed", 'CWM &amp; Location'!$C$207, 'Programmes (ENG)'!W125))</f>
        <v/>
      </c>
    </row>
    <row r="126" spans="1:23" ht="33.75" customHeight="1" x14ac:dyDescent="0.25">
      <c r="A126" s="47" t="str">
        <f>'Master List'!A126</f>
        <v>FP</v>
      </c>
      <c r="B126" s="47" t="str">
        <f>'Master List'!B126</f>
        <v>F2/7A5N-7A5S/042b</v>
      </c>
      <c r="C126" s="47" t="str">
        <f>'Master List'!C126</f>
        <v>WAL/F2/042b</v>
      </c>
      <c r="D126" s="48">
        <f>'Programmes (ENG)'!D126</f>
        <v>1</v>
      </c>
      <c r="E126" s="54" t="str">
        <f t="shared" si="1"/>
        <v>Practis Cyffredinol, Meddygaeth Gyffredinol (Mewnol) / Hematoleg, Pediatreg</v>
      </c>
      <c r="F126" s="49" t="str">
        <f>VLOOKUP('Programmes (ENG)'!F126, 'CWM &amp; Location'!B:D, 2, FALSE)</f>
        <v>Bwrdd Iechyd Prifysgol Cwm Taf Morgannwg</v>
      </c>
      <c r="G126" s="49" t="str">
        <f>IF('Programmes (ENG)'!G126="Supervisor to be confirmed", "Goruchwyliwr I'w Gadarnhau", 'Programmes (ENG)'!G126)</f>
        <v>Dr Richard Skevington</v>
      </c>
      <c r="H126" s="47" t="str">
        <f>VLOOKUP('Programmes (ENG)'!H126, 'CWM &amp; Location'!B:D, 2, FALSE)</f>
        <v>Parc Canol Surgery</v>
      </c>
      <c r="I126" s="47" t="str">
        <f>VLOOKUP('Programmes (ENG)'!I126, 'CWM &amp; Location'!B:D, 2, FALSE)</f>
        <v>Pontypridd</v>
      </c>
      <c r="J126" s="47" t="str">
        <f>IF('Master List'!I126="", VLOOKUP('Master List'!H126, 'CWM &amp; Location'!B:D, 2, FALSE), CONCATENATE(VLOOKUP('Master List'!H126, 'CWM &amp; Location'!B:D, 2, FALSE), " / ", VLOOKUP('Master List'!I126, 'CWM &amp; Location'!B:D, 2, FALSE)))</f>
        <v>Practis Cyffredinol</v>
      </c>
      <c r="K126" s="47" t="str">
        <f>IF('Programmes (ENG)'!K126="Supervisor to be confirmed", "Goruchwyliwr I'w Gadarnhau", 'Programmes (ENG)'!K126)</f>
        <v>Dr Richard Skevington</v>
      </c>
      <c r="L126" s="47" t="str">
        <f>VLOOKUP('Programmes (ENG)'!L126, 'CWM &amp; Location'!B:D, 2, FALSE)</f>
        <v>Ysbyty Brenhinol Morgannwg</v>
      </c>
      <c r="M126" s="47" t="str">
        <f>VLOOKUP('Programmes (ENG)'!M126, 'CWM &amp; Location'!B:D, 2, FALSE)</f>
        <v>Pontyclun</v>
      </c>
      <c r="N126" s="47" t="str">
        <f>IF('Master List'!O126="", VLOOKUP('Master List'!N126, 'CWM &amp; Location'!B:D, 2, FALSE), CONCATENATE(VLOOKUP('Master List'!N126, 'CWM &amp; Location'!B:D, 2, FALSE), " / ", VLOOKUP('Master List'!O126, 'CWM &amp; Location'!B:D, 2, FALSE)))</f>
        <v>Meddygaeth Gyffredinol (Mewnol) / Hematoleg</v>
      </c>
      <c r="O126" s="47" t="str">
        <f>IF('Programmes (ENG)'!O126="Supervisor to be confirmed", "Goruchwyliwr I'w Gadarnhau", 'Programmes (ENG)'!O126)</f>
        <v>Dr Hanadi Ezmigna</v>
      </c>
      <c r="P126" s="47" t="str">
        <f>VLOOKUP('Programmes (ENG)'!P126, 'CWM &amp; Location'!B:D, 2, FALSE)</f>
        <v>Ysbyty'r Tywysog Siarl / Ysbyty Brenhinol Morgannwg</v>
      </c>
      <c r="Q126" s="47" t="str">
        <f>VLOOKUP('Programmes (ENG)'!Q126, 'CWM &amp; Location'!B:D, 2, FALSE)</f>
        <v>Merthyr Tudful / Llantrisant</v>
      </c>
      <c r="R126" s="47" t="str">
        <f>IF('Master List'!U126="", VLOOKUP('Master List'!T126, 'CWM &amp; Location'!B:D, 2, FALSE), CONCATENATE(VLOOKUP('Master List'!T126, 'CWM &amp; Location'!B:D, 2, FALSE), " / ", VLOOKUP('Master List'!U126, 'CWM &amp; Location'!B:D, 2, FALSE)))</f>
        <v>Pediatreg</v>
      </c>
      <c r="S126" s="47" t="str">
        <f>IF('Programmes (ENG)'!S126="Supervisor to be confirmed", "Goruchwyliwr I'w Gadarnhau", 'Programmes (ENG)'!S126)</f>
        <v>Dr Iyad Al-Muzaffar</v>
      </c>
      <c r="T126" s="49" t="str">
        <f>IF('Master List'!Y126="", "", VLOOKUP('Programmes (ENG)'!T126, 'CWM &amp; Location'!B:D, 2, FALSE))</f>
        <v/>
      </c>
      <c r="U126" s="49" t="str">
        <f>IF(T126="", "", VLOOKUP('Programmes (ENG)'!U126, 'CWM &amp; Location'!B:D, 2, FALSE))</f>
        <v/>
      </c>
      <c r="V126" s="49" t="str">
        <f>IF('Programmes (ENG)'!V126="", "", VLOOKUP('Programmes (ENG)'!V126, 'CWM &amp; Location'!B:D, 2, FALSE))</f>
        <v/>
      </c>
      <c r="W126" s="49" t="str">
        <f>IF('Programmes (ENG)'!W126="", "", IF('Programmes (ENG)'!W126="Supervisor to be confirmed", 'CWM &amp; Location'!$C$207, 'Programmes (ENG)'!W126))</f>
        <v/>
      </c>
    </row>
    <row r="127" spans="1:23" ht="33.75" customHeight="1" x14ac:dyDescent="0.25">
      <c r="A127" s="47" t="str">
        <f>'Master List'!A127</f>
        <v>FP</v>
      </c>
      <c r="B127" s="47" t="str">
        <f>'Master List'!B127</f>
        <v>F2/7A5N-7A5S/042c</v>
      </c>
      <c r="C127" s="47" t="str">
        <f>'Master List'!C127</f>
        <v>WAL/F2/042c</v>
      </c>
      <c r="D127" s="48">
        <f>'Programmes (ENG)'!D127</f>
        <v>1</v>
      </c>
      <c r="E127" s="54" t="str">
        <f t="shared" si="1"/>
        <v>Pediatreg, Practis Cyffredinol, Meddygaeth Gyffredinol (Mewnol) / Hematoleg</v>
      </c>
      <c r="F127" s="49" t="str">
        <f>VLOOKUP('Programmes (ENG)'!F127, 'CWM &amp; Location'!B:D, 2, FALSE)</f>
        <v>Bwrdd Iechyd Prifysgol Cwm Taf Morgannwg</v>
      </c>
      <c r="G127" s="49" t="str">
        <f>IF('Programmes (ENG)'!G127="Supervisor to be confirmed", "Goruchwyliwr I'w Gadarnhau", 'Programmes (ENG)'!G127)</f>
        <v>Dr Iyad Al-Muzaffar</v>
      </c>
      <c r="H127" s="47" t="str">
        <f>VLOOKUP('Programmes (ENG)'!H127, 'CWM &amp; Location'!B:D, 2, FALSE)</f>
        <v>Ysbyty'r Tywysog Siarl / Ysbyty Brenhinol Morgannwg</v>
      </c>
      <c r="I127" s="47" t="str">
        <f>VLOOKUP('Programmes (ENG)'!I127, 'CWM &amp; Location'!B:D, 2, FALSE)</f>
        <v>Merthyr Tudful / Llantrisant</v>
      </c>
      <c r="J127" s="47" t="str">
        <f>IF('Master List'!I127="", VLOOKUP('Master List'!H127, 'CWM &amp; Location'!B:D, 2, FALSE), CONCATENATE(VLOOKUP('Master List'!H127, 'CWM &amp; Location'!B:D, 2, FALSE), " / ", VLOOKUP('Master List'!I127, 'CWM &amp; Location'!B:D, 2, FALSE)))</f>
        <v>Pediatreg</v>
      </c>
      <c r="K127" s="47" t="str">
        <f>IF('Programmes (ENG)'!K127="Supervisor to be confirmed", "Goruchwyliwr I'w Gadarnhau", 'Programmes (ENG)'!K127)</f>
        <v>Dr Iyad Al-Muzaffar</v>
      </c>
      <c r="L127" s="47" t="str">
        <f>VLOOKUP('Programmes (ENG)'!L127, 'CWM &amp; Location'!B:D, 2, FALSE)</f>
        <v>Parc Canol Surgery</v>
      </c>
      <c r="M127" s="47" t="str">
        <f>VLOOKUP('Programmes (ENG)'!M127, 'CWM &amp; Location'!B:D, 2, FALSE)</f>
        <v>Pontypridd</v>
      </c>
      <c r="N127" s="47" t="str">
        <f>IF('Master List'!O127="", VLOOKUP('Master List'!N127, 'CWM &amp; Location'!B:D, 2, FALSE), CONCATENATE(VLOOKUP('Master List'!N127, 'CWM &amp; Location'!B:D, 2, FALSE), " / ", VLOOKUP('Master List'!O127, 'CWM &amp; Location'!B:D, 2, FALSE)))</f>
        <v>Practis Cyffredinol</v>
      </c>
      <c r="O127" s="47" t="str">
        <f>IF('Programmes (ENG)'!O127="Supervisor to be confirmed", "Goruchwyliwr I'w Gadarnhau", 'Programmes (ENG)'!O127)</f>
        <v>Dr Richard Skevington</v>
      </c>
      <c r="P127" s="47" t="str">
        <f>VLOOKUP('Programmes (ENG)'!P127, 'CWM &amp; Location'!B:D, 2, FALSE)</f>
        <v>Ysbyty Brenhinol Morgannwg</v>
      </c>
      <c r="Q127" s="47" t="str">
        <f>VLOOKUP('Programmes (ENG)'!Q127, 'CWM &amp; Location'!B:D, 2, FALSE)</f>
        <v>Pontyclun</v>
      </c>
      <c r="R127" s="47" t="str">
        <f>IF('Master List'!U127="", VLOOKUP('Master List'!T127, 'CWM &amp; Location'!B:D, 2, FALSE), CONCATENATE(VLOOKUP('Master List'!T127, 'CWM &amp; Location'!B:D, 2, FALSE), " / ", VLOOKUP('Master List'!U127, 'CWM &amp; Location'!B:D, 2, FALSE)))</f>
        <v>Meddygaeth Gyffredinol (Mewnol) / Hematoleg</v>
      </c>
      <c r="S127" s="47" t="str">
        <f>IF('Programmes (ENG)'!S127="Supervisor to be confirmed", "Goruchwyliwr I'w Gadarnhau", 'Programmes (ENG)'!S127)</f>
        <v>Dr Hanadi Ezmigna</v>
      </c>
      <c r="T127" s="49" t="str">
        <f>IF('Master List'!Y127="", "", VLOOKUP('Programmes (ENG)'!T127, 'CWM &amp; Location'!B:D, 2, FALSE))</f>
        <v/>
      </c>
      <c r="U127" s="49" t="str">
        <f>IF(T127="", "", VLOOKUP('Programmes (ENG)'!U127, 'CWM &amp; Location'!B:D, 2, FALSE))</f>
        <v/>
      </c>
      <c r="V127" s="49" t="str">
        <f>IF('Programmes (ENG)'!V127="", "", VLOOKUP('Programmes (ENG)'!V127, 'CWM &amp; Location'!B:D, 2, FALSE))</f>
        <v/>
      </c>
      <c r="W127" s="49" t="str">
        <f>IF('Programmes (ENG)'!W127="", "", IF('Programmes (ENG)'!W127="Supervisor to be confirmed", 'CWM &amp; Location'!$C$207, 'Programmes (ENG)'!W127))</f>
        <v/>
      </c>
    </row>
    <row r="128" spans="1:23" ht="33.75" customHeight="1" x14ac:dyDescent="0.25">
      <c r="A128" s="47" t="str">
        <f>'Master List'!A128</f>
        <v>FP</v>
      </c>
      <c r="B128" s="47" t="str">
        <f>'Master List'!B128</f>
        <v>F2/7A5W/043a</v>
      </c>
      <c r="C128" s="47" t="str">
        <f>'Master List'!C128</f>
        <v>WAL/F2/043a</v>
      </c>
      <c r="D128" s="48">
        <f>'Programmes (ENG)'!D128</f>
        <v>1</v>
      </c>
      <c r="E128" s="54" t="str">
        <f t="shared" si="1"/>
        <v>Meddygaeth Gyffredinol (Mewnol) / Meddygaeth Anadlol, Practis Cyffredinol, Pediatreg</v>
      </c>
      <c r="F128" s="49" t="str">
        <f>VLOOKUP('Programmes (ENG)'!F128, 'CWM &amp; Location'!B:D, 2, FALSE)</f>
        <v>Bwrdd Iechyd Prifysgol Cwm Taf Morgannwg</v>
      </c>
      <c r="G128" s="49" t="str">
        <f>IF('Programmes (ENG)'!G128="Supervisor to be confirmed", "Goruchwyliwr I'w Gadarnhau", 'Programmes (ENG)'!G128)</f>
        <v>Dr Jacqueline Woolley</v>
      </c>
      <c r="H128" s="47" t="str">
        <f>VLOOKUP('Programmes (ENG)'!H128, 'CWM &amp; Location'!B:D, 2, FALSE)</f>
        <v>Ysbyty Tywysoges Cymru</v>
      </c>
      <c r="I128" s="47" t="str">
        <f>VLOOKUP('Programmes (ENG)'!I128, 'CWM &amp; Location'!B:D, 2, FALSE)</f>
        <v>Pen-y-bont</v>
      </c>
      <c r="J128" s="47" t="str">
        <f>IF('Master List'!I128="", VLOOKUP('Master List'!H128, 'CWM &amp; Location'!B:D, 2, FALSE), CONCATENATE(VLOOKUP('Master List'!H128, 'CWM &amp; Location'!B:D, 2, FALSE), " / ", VLOOKUP('Master List'!I128, 'CWM &amp; Location'!B:D, 2, FALSE)))</f>
        <v>Meddygaeth Gyffredinol (Mewnol) / Meddygaeth Anadlol</v>
      </c>
      <c r="K128" s="47" t="str">
        <f>IF('Programmes (ENG)'!K128="Supervisor to be confirmed", "Goruchwyliwr I'w Gadarnhau", 'Programmes (ENG)'!K128)</f>
        <v>Dr Jacqueline Woolley</v>
      </c>
      <c r="L128" s="47" t="str">
        <f>VLOOKUP('Programmes (ENG)'!L128, 'CWM &amp; Location'!B:D, 2, FALSE)</f>
        <v>Meddygfa Coed Derwen</v>
      </c>
      <c r="M128" s="47" t="str">
        <f>VLOOKUP('Programmes (ENG)'!M128, 'CWM &amp; Location'!B:D, 2, FALSE)</f>
        <v>Pen-y-bont</v>
      </c>
      <c r="N128" s="47" t="str">
        <f>IF('Master List'!O128="", VLOOKUP('Master List'!N128, 'CWM &amp; Location'!B:D, 2, FALSE), CONCATENATE(VLOOKUP('Master List'!N128, 'CWM &amp; Location'!B:D, 2, FALSE), " / ", VLOOKUP('Master List'!O128, 'CWM &amp; Location'!B:D, 2, FALSE)))</f>
        <v>Practis Cyffredinol</v>
      </c>
      <c r="O128" s="47" t="str">
        <f>IF('Programmes (ENG)'!O128="Supervisor to be confirmed", "Goruchwyliwr I'w Gadarnhau", 'Programmes (ENG)'!O128)</f>
        <v>Dr Jan Kletta</v>
      </c>
      <c r="P128" s="47" t="str">
        <f>VLOOKUP('Programmes (ENG)'!P128, 'CWM &amp; Location'!B:D, 2, FALSE)</f>
        <v>Ysbyty Tywysoges Cymru</v>
      </c>
      <c r="Q128" s="47" t="str">
        <f>VLOOKUP('Programmes (ENG)'!Q128, 'CWM &amp; Location'!B:D, 2, FALSE)</f>
        <v>Pen-y-bont</v>
      </c>
      <c r="R128" s="47" t="str">
        <f>IF('Master List'!U128="", VLOOKUP('Master List'!T128, 'CWM &amp; Location'!B:D, 2, FALSE), CONCATENATE(VLOOKUP('Master List'!T128, 'CWM &amp; Location'!B:D, 2, FALSE), " / ", VLOOKUP('Master List'!U128, 'CWM &amp; Location'!B:D, 2, FALSE)))</f>
        <v>Pediatreg</v>
      </c>
      <c r="S128" s="47" t="str">
        <f>IF('Programmes (ENG)'!S128="Supervisor to be confirmed", "Goruchwyliwr I'w Gadarnhau", 'Programmes (ENG)'!S128)</f>
        <v>Dr Torsten Hildebrandt</v>
      </c>
      <c r="T128" s="49" t="str">
        <f>IF('Master List'!Y128="", "", VLOOKUP('Programmes (ENG)'!T128, 'CWM &amp; Location'!B:D, 2, FALSE))</f>
        <v/>
      </c>
      <c r="U128" s="49" t="str">
        <f>IF(T128="", "", VLOOKUP('Programmes (ENG)'!U128, 'CWM &amp; Location'!B:D, 2, FALSE))</f>
        <v/>
      </c>
      <c r="V128" s="49" t="str">
        <f>IF('Programmes (ENG)'!V128="", "", VLOOKUP('Programmes (ENG)'!V128, 'CWM &amp; Location'!B:D, 2, FALSE))</f>
        <v/>
      </c>
      <c r="W128" s="49" t="str">
        <f>IF('Programmes (ENG)'!W128="", "", IF('Programmes (ENG)'!W128="Supervisor to be confirmed", 'CWM &amp; Location'!$C$207, 'Programmes (ENG)'!W128))</f>
        <v/>
      </c>
    </row>
    <row r="129" spans="1:23" ht="33.75" customHeight="1" x14ac:dyDescent="0.25">
      <c r="A129" s="47" t="str">
        <f>'Master List'!A129</f>
        <v>FP</v>
      </c>
      <c r="B129" s="47" t="str">
        <f>'Master List'!B129</f>
        <v>F2/7A5W/043b</v>
      </c>
      <c r="C129" s="47" t="str">
        <f>'Master List'!C129</f>
        <v>WAL/F2/043b</v>
      </c>
      <c r="D129" s="48">
        <f>'Programmes (ENG)'!D129</f>
        <v>1</v>
      </c>
      <c r="E129" s="54" t="str">
        <f t="shared" si="1"/>
        <v>Pediatreg, Meddygaeth Gyffredinol (Mewnol) / Meddygaeth Anadlol, Practis Cyffredinol</v>
      </c>
      <c r="F129" s="49" t="str">
        <f>VLOOKUP('Programmes (ENG)'!F129, 'CWM &amp; Location'!B:D, 2, FALSE)</f>
        <v>Bwrdd Iechyd Prifysgol Cwm Taf Morgannwg</v>
      </c>
      <c r="G129" s="49" t="str">
        <f>IF('Programmes (ENG)'!G129="Supervisor to be confirmed", "Goruchwyliwr I'w Gadarnhau", 'Programmes (ENG)'!G129)</f>
        <v>Dr Torsten Hildebrandt</v>
      </c>
      <c r="H129" s="47" t="str">
        <f>VLOOKUP('Programmes (ENG)'!H129, 'CWM &amp; Location'!B:D, 2, FALSE)</f>
        <v>Ysbyty Tywysoges Cymru</v>
      </c>
      <c r="I129" s="47" t="str">
        <f>VLOOKUP('Programmes (ENG)'!I129, 'CWM &amp; Location'!B:D, 2, FALSE)</f>
        <v>Pen-y-bont</v>
      </c>
      <c r="J129" s="47" t="str">
        <f>IF('Master List'!I129="", VLOOKUP('Master List'!H129, 'CWM &amp; Location'!B:D, 2, FALSE), CONCATENATE(VLOOKUP('Master List'!H129, 'CWM &amp; Location'!B:D, 2, FALSE), " / ", VLOOKUP('Master List'!I129, 'CWM &amp; Location'!B:D, 2, FALSE)))</f>
        <v>Pediatreg</v>
      </c>
      <c r="K129" s="47" t="str">
        <f>IF('Programmes (ENG)'!K129="Supervisor to be confirmed", "Goruchwyliwr I'w Gadarnhau", 'Programmes (ENG)'!K129)</f>
        <v>Dr Torsten Hildebrandt</v>
      </c>
      <c r="L129" s="47" t="str">
        <f>VLOOKUP('Programmes (ENG)'!L129, 'CWM &amp; Location'!B:D, 2, FALSE)</f>
        <v>Ysbyty Tywysoges Cymru</v>
      </c>
      <c r="M129" s="47" t="str">
        <f>VLOOKUP('Programmes (ENG)'!M129, 'CWM &amp; Location'!B:D, 2, FALSE)</f>
        <v>Pen-y-bont</v>
      </c>
      <c r="N129" s="47" t="str">
        <f>IF('Master List'!O129="", VLOOKUP('Master List'!N129, 'CWM &amp; Location'!B:D, 2, FALSE), CONCATENATE(VLOOKUP('Master List'!N129, 'CWM &amp; Location'!B:D, 2, FALSE), " / ", VLOOKUP('Master List'!O129, 'CWM &amp; Location'!B:D, 2, FALSE)))</f>
        <v>Meddygaeth Gyffredinol (Mewnol) / Meddygaeth Anadlol</v>
      </c>
      <c r="O129" s="47" t="str">
        <f>IF('Programmes (ENG)'!O129="Supervisor to be confirmed", "Goruchwyliwr I'w Gadarnhau", 'Programmes (ENG)'!O129)</f>
        <v>Dr Jacqueline Woolley</v>
      </c>
      <c r="P129" s="47" t="str">
        <f>VLOOKUP('Programmes (ENG)'!P129, 'CWM &amp; Location'!B:D, 2, FALSE)</f>
        <v>Meddygfa Coed Derwen</v>
      </c>
      <c r="Q129" s="47" t="str">
        <f>VLOOKUP('Programmes (ENG)'!Q129, 'CWM &amp; Location'!B:D, 2, FALSE)</f>
        <v>Pen-y-bont</v>
      </c>
      <c r="R129" s="47" t="str">
        <f>IF('Master List'!U129="", VLOOKUP('Master List'!T129, 'CWM &amp; Location'!B:D, 2, FALSE), CONCATENATE(VLOOKUP('Master List'!T129, 'CWM &amp; Location'!B:D, 2, FALSE), " / ", VLOOKUP('Master List'!U129, 'CWM &amp; Location'!B:D, 2, FALSE)))</f>
        <v>Practis Cyffredinol</v>
      </c>
      <c r="S129" s="47" t="str">
        <f>IF('Programmes (ENG)'!S129="Supervisor to be confirmed", "Goruchwyliwr I'w Gadarnhau", 'Programmes (ENG)'!S129)</f>
        <v>Dr Jan Kletta</v>
      </c>
      <c r="T129" s="49" t="str">
        <f>IF('Master List'!Y129="", "", VLOOKUP('Programmes (ENG)'!T129, 'CWM &amp; Location'!B:D, 2, FALSE))</f>
        <v/>
      </c>
      <c r="U129" s="49" t="str">
        <f>IF(T129="", "", VLOOKUP('Programmes (ENG)'!U129, 'CWM &amp; Location'!B:D, 2, FALSE))</f>
        <v/>
      </c>
      <c r="V129" s="49" t="str">
        <f>IF('Programmes (ENG)'!V129="", "", VLOOKUP('Programmes (ENG)'!V129, 'CWM &amp; Location'!B:D, 2, FALSE))</f>
        <v/>
      </c>
      <c r="W129" s="49" t="str">
        <f>IF('Programmes (ENG)'!W129="", "", IF('Programmes (ENG)'!W129="Supervisor to be confirmed", 'CWM &amp; Location'!$C$207, 'Programmes (ENG)'!W129))</f>
        <v/>
      </c>
    </row>
    <row r="130" spans="1:23" ht="33.75" customHeight="1" x14ac:dyDescent="0.25">
      <c r="A130" s="47" t="str">
        <f>'Master List'!A130</f>
        <v>FP</v>
      </c>
      <c r="B130" s="47" t="str">
        <f>'Master List'!B130</f>
        <v>F2/7A5W/043c</v>
      </c>
      <c r="C130" s="47" t="str">
        <f>'Master List'!C130</f>
        <v>WAL/F2/043c</v>
      </c>
      <c r="D130" s="48">
        <f>'Programmes (ENG)'!D130</f>
        <v>1</v>
      </c>
      <c r="E130" s="54" t="str">
        <f t="shared" si="1"/>
        <v>Practis Cyffredinol, Pediatreg, Meddygaeth Gyffredinol (Mewnol) / Meddygaeth Anadlol</v>
      </c>
      <c r="F130" s="49" t="str">
        <f>VLOOKUP('Programmes (ENG)'!F130, 'CWM &amp; Location'!B:D, 2, FALSE)</f>
        <v>Bwrdd Iechyd Prifysgol Cwm Taf Morgannwg</v>
      </c>
      <c r="G130" s="49" t="str">
        <f>IF('Programmes (ENG)'!G130="Supervisor to be confirmed", "Goruchwyliwr I'w Gadarnhau", 'Programmes (ENG)'!G130)</f>
        <v>Dr Jan Kletta</v>
      </c>
      <c r="H130" s="47" t="str">
        <f>VLOOKUP('Programmes (ENG)'!H130, 'CWM &amp; Location'!B:D, 2, FALSE)</f>
        <v>Meddygfa Coed Derwen</v>
      </c>
      <c r="I130" s="47" t="str">
        <f>VLOOKUP('Programmes (ENG)'!I130, 'CWM &amp; Location'!B:D, 2, FALSE)</f>
        <v>Pen-y-bont</v>
      </c>
      <c r="J130" s="47" t="str">
        <f>IF('Master List'!I130="", VLOOKUP('Master List'!H130, 'CWM &amp; Location'!B:D, 2, FALSE), CONCATENATE(VLOOKUP('Master List'!H130, 'CWM &amp; Location'!B:D, 2, FALSE), " / ", VLOOKUP('Master List'!I130, 'CWM &amp; Location'!B:D, 2, FALSE)))</f>
        <v>Practis Cyffredinol</v>
      </c>
      <c r="K130" s="47" t="str">
        <f>IF('Programmes (ENG)'!K130="Supervisor to be confirmed", "Goruchwyliwr I'w Gadarnhau", 'Programmes (ENG)'!K130)</f>
        <v>Dr Jan Kletta</v>
      </c>
      <c r="L130" s="47" t="str">
        <f>VLOOKUP('Programmes (ENG)'!L130, 'CWM &amp; Location'!B:D, 2, FALSE)</f>
        <v>Ysbyty Tywysoges Cymru</v>
      </c>
      <c r="M130" s="47" t="str">
        <f>VLOOKUP('Programmes (ENG)'!M130, 'CWM &amp; Location'!B:D, 2, FALSE)</f>
        <v>Pen-y-bont</v>
      </c>
      <c r="N130" s="47" t="str">
        <f>IF('Master List'!O130="", VLOOKUP('Master List'!N130, 'CWM &amp; Location'!B:D, 2, FALSE), CONCATENATE(VLOOKUP('Master List'!N130, 'CWM &amp; Location'!B:D, 2, FALSE), " / ", VLOOKUP('Master List'!O130, 'CWM &amp; Location'!B:D, 2, FALSE)))</f>
        <v>Pediatreg</v>
      </c>
      <c r="O130" s="47" t="str">
        <f>IF('Programmes (ENG)'!O130="Supervisor to be confirmed", "Goruchwyliwr I'w Gadarnhau", 'Programmes (ENG)'!O130)</f>
        <v>Dr Torsten Hildebrandt</v>
      </c>
      <c r="P130" s="47" t="str">
        <f>VLOOKUP('Programmes (ENG)'!P130, 'CWM &amp; Location'!B:D, 2, FALSE)</f>
        <v>Ysbyty Tywysoges Cymru</v>
      </c>
      <c r="Q130" s="47" t="str">
        <f>VLOOKUP('Programmes (ENG)'!Q130, 'CWM &amp; Location'!B:D, 2, FALSE)</f>
        <v>Pen-y-bont</v>
      </c>
      <c r="R130" s="47" t="str">
        <f>IF('Master List'!U130="", VLOOKUP('Master List'!T130, 'CWM &amp; Location'!B:D, 2, FALSE), CONCATENATE(VLOOKUP('Master List'!T130, 'CWM &amp; Location'!B:D, 2, FALSE), " / ", VLOOKUP('Master List'!U130, 'CWM &amp; Location'!B:D, 2, FALSE)))</f>
        <v>Meddygaeth Gyffredinol (Mewnol) / Meddygaeth Anadlol</v>
      </c>
      <c r="S130" s="47" t="str">
        <f>IF('Programmes (ENG)'!S130="Supervisor to be confirmed", "Goruchwyliwr I'w Gadarnhau", 'Programmes (ENG)'!S130)</f>
        <v>Dr Jacqueline Woolley</v>
      </c>
      <c r="T130" s="49" t="str">
        <f>IF('Master List'!Y130="", "", VLOOKUP('Programmes (ENG)'!T130, 'CWM &amp; Location'!B:D, 2, FALSE))</f>
        <v/>
      </c>
      <c r="U130" s="49" t="str">
        <f>IF(T130="", "", VLOOKUP('Programmes (ENG)'!U130, 'CWM &amp; Location'!B:D, 2, FALSE))</f>
        <v/>
      </c>
      <c r="V130" s="49" t="str">
        <f>IF('Programmes (ENG)'!V130="", "", VLOOKUP('Programmes (ENG)'!V130, 'CWM &amp; Location'!B:D, 2, FALSE))</f>
        <v/>
      </c>
      <c r="W130" s="49" t="str">
        <f>IF('Programmes (ENG)'!W130="", "", IF('Programmes (ENG)'!W130="Supervisor to be confirmed", 'CWM &amp; Location'!$C$207, 'Programmes (ENG)'!W130))</f>
        <v/>
      </c>
    </row>
    <row r="131" spans="1:23" ht="33.75" customHeight="1" x14ac:dyDescent="0.25">
      <c r="A131" s="47" t="str">
        <f>'Master List'!A131</f>
        <v>FP</v>
      </c>
      <c r="B131" s="47" t="str">
        <f>'Master List'!B131</f>
        <v>F2/7A3/044a</v>
      </c>
      <c r="C131" s="47" t="str">
        <f>'Master List'!C131</f>
        <v>WAL/F2/044a</v>
      </c>
      <c r="D131" s="48">
        <f>'Programmes (ENG)'!D131</f>
        <v>1</v>
      </c>
      <c r="E131" s="54" t="str">
        <f t="shared" ref="E131:E194" si="2">CONCATENATE(J131,", ",N131,", ",R131,IF(V131="","",", "),IF(V131="","",V131),IF(V131="",""," ("),IF(V131="","",A131),IF(V131="","",")"),"")</f>
        <v>Oncoleg Glinigol / Hematoleg, Practis Cyffredinol, Meddygaeth Gyffredinol (Mewnol)</v>
      </c>
      <c r="F131" s="49" t="str">
        <f>VLOOKUP('Programmes (ENG)'!F131, 'CWM &amp; Location'!B:D, 2, FALSE)</f>
        <v>Bwrdd Iechyd Prifysgol Bae Abertawe</v>
      </c>
      <c r="G131" s="49" t="str">
        <f>IF('Programmes (ENG)'!G131="Supervisor to be confirmed", "Goruchwyliwr I'w Gadarnhau", 'Programmes (ENG)'!G131)</f>
        <v>Dr Kath Rowley</v>
      </c>
      <c r="H131" s="47" t="str">
        <f>VLOOKUP('Programmes (ENG)'!H131, 'CWM &amp; Location'!B:D, 2, FALSE)</f>
        <v>Ysbyty Singleton</v>
      </c>
      <c r="I131" s="47" t="str">
        <f>VLOOKUP('Programmes (ENG)'!I131, 'CWM &amp; Location'!B:D, 2, FALSE)</f>
        <v>Abertawe</v>
      </c>
      <c r="J131" s="47" t="str">
        <f>IF('Master List'!I131="", VLOOKUP('Master List'!H131, 'CWM &amp; Location'!B:D, 2, FALSE), CONCATENATE(VLOOKUP('Master List'!H131, 'CWM &amp; Location'!B:D, 2, FALSE), " / ", VLOOKUP('Master List'!I131, 'CWM &amp; Location'!B:D, 2, FALSE)))</f>
        <v>Oncoleg Glinigol / Hematoleg</v>
      </c>
      <c r="K131" s="47" t="str">
        <f>IF('Programmes (ENG)'!K131="Supervisor to be confirmed", "Goruchwyliwr I'w Gadarnhau", 'Programmes (ENG)'!K131)</f>
        <v>Dr Kath Rowley</v>
      </c>
      <c r="L131" s="47" t="str">
        <f>VLOOKUP('Programmes (ENG)'!L131, 'CWM &amp; Location'!B:D, 2, FALSE)</f>
        <v>St Thomas Surgery (Abertawe)</v>
      </c>
      <c r="M131" s="47" t="str">
        <f>VLOOKUP('Programmes (ENG)'!M131, 'CWM &amp; Location'!B:D, 2, FALSE)</f>
        <v>Abertawe</v>
      </c>
      <c r="N131" s="47" t="str">
        <f>IF('Master List'!O131="", VLOOKUP('Master List'!N131, 'CWM &amp; Location'!B:D, 2, FALSE), CONCATENATE(VLOOKUP('Master List'!N131, 'CWM &amp; Location'!B:D, 2, FALSE), " / ", VLOOKUP('Master List'!O131, 'CWM &amp; Location'!B:D, 2, FALSE)))</f>
        <v>Practis Cyffredinol</v>
      </c>
      <c r="O131" s="47" t="str">
        <f>IF('Programmes (ENG)'!O131="Supervisor to be confirmed", "Goruchwyliwr I'w Gadarnhau", 'Programmes (ENG)'!O131)</f>
        <v>Dr Kirstie Truman</v>
      </c>
      <c r="P131" s="47" t="str">
        <f>VLOOKUP('Programmes (ENG)'!P131, 'CWM &amp; Location'!B:D, 2, FALSE)</f>
        <v>Ysbyty Castell Nedd Port Talbot</v>
      </c>
      <c r="Q131" s="47" t="str">
        <f>VLOOKUP('Programmes (ENG)'!Q131, 'CWM &amp; Location'!B:D, 2, FALSE)</f>
        <v>Port Talbot</v>
      </c>
      <c r="R131" s="47" t="str">
        <f>IF('Master List'!U131="", VLOOKUP('Master List'!T131, 'CWM &amp; Location'!B:D, 2, FALSE), CONCATENATE(VLOOKUP('Master List'!T131, 'CWM &amp; Location'!B:D, 2, FALSE), " / ", VLOOKUP('Master List'!U131, 'CWM &amp; Location'!B:D, 2, FALSE)))</f>
        <v>Meddygaeth Gyffredinol (Mewnol)</v>
      </c>
      <c r="S131" s="47" t="str">
        <f>IF('Programmes (ENG)'!S131="Supervisor to be confirmed", "Goruchwyliwr I'w Gadarnhau", 'Programmes (ENG)'!S131)</f>
        <v>Dr Angelika Plakantonaki</v>
      </c>
      <c r="T131" s="49" t="str">
        <f>IF('Master List'!Y131="", "", VLOOKUP('Programmes (ENG)'!T131, 'CWM &amp; Location'!B:D, 2, FALSE))</f>
        <v/>
      </c>
      <c r="U131" s="49" t="str">
        <f>IF(T131="", "", VLOOKUP('Programmes (ENG)'!U131, 'CWM &amp; Location'!B:D, 2, FALSE))</f>
        <v/>
      </c>
      <c r="V131" s="49" t="str">
        <f>IF('Programmes (ENG)'!V131="", "", VLOOKUP('Programmes (ENG)'!V131, 'CWM &amp; Location'!B:D, 2, FALSE))</f>
        <v/>
      </c>
      <c r="W131" s="49" t="str">
        <f>IF('Programmes (ENG)'!W131="", "", IF('Programmes (ENG)'!W131="Supervisor to be confirmed", 'CWM &amp; Location'!$C$207, 'Programmes (ENG)'!W131))</f>
        <v/>
      </c>
    </row>
    <row r="132" spans="1:23" ht="33.75" customHeight="1" x14ac:dyDescent="0.25">
      <c r="A132" s="47" t="str">
        <f>'Master List'!A132</f>
        <v>FP</v>
      </c>
      <c r="B132" s="47" t="str">
        <f>'Master List'!B132</f>
        <v>F2/7A3/044b</v>
      </c>
      <c r="C132" s="47" t="str">
        <f>'Master List'!C132</f>
        <v>WAL/F2/044b</v>
      </c>
      <c r="D132" s="48">
        <f>'Programmes (ENG)'!D132</f>
        <v>1</v>
      </c>
      <c r="E132" s="54" t="str">
        <f t="shared" si="2"/>
        <v>Meddygaeth Gyffredinol (Mewnol), Oncoleg Glinigol / Hematoleg, Practis Cyffredinol</v>
      </c>
      <c r="F132" s="49" t="str">
        <f>VLOOKUP('Programmes (ENG)'!F132, 'CWM &amp; Location'!B:D, 2, FALSE)</f>
        <v>Bwrdd Iechyd Prifysgol Bae Abertawe</v>
      </c>
      <c r="G132" s="49" t="str">
        <f>IF('Programmes (ENG)'!G132="Supervisor to be confirmed", "Goruchwyliwr I'w Gadarnhau", 'Programmes (ENG)'!G132)</f>
        <v>Dr Angelika Plakantonaki</v>
      </c>
      <c r="H132" s="47" t="str">
        <f>VLOOKUP('Programmes (ENG)'!H132, 'CWM &amp; Location'!B:D, 2, FALSE)</f>
        <v>Ysbyty Castell Nedd Port Talbot</v>
      </c>
      <c r="I132" s="47" t="str">
        <f>VLOOKUP('Programmes (ENG)'!I132, 'CWM &amp; Location'!B:D, 2, FALSE)</f>
        <v>Port Talbot</v>
      </c>
      <c r="J132" s="47" t="str">
        <f>IF('Master List'!I132="", VLOOKUP('Master List'!H132, 'CWM &amp; Location'!B:D, 2, FALSE), CONCATENATE(VLOOKUP('Master List'!H132, 'CWM &amp; Location'!B:D, 2, FALSE), " / ", VLOOKUP('Master List'!I132, 'CWM &amp; Location'!B:D, 2, FALSE)))</f>
        <v>Meddygaeth Gyffredinol (Mewnol)</v>
      </c>
      <c r="K132" s="47" t="str">
        <f>IF('Programmes (ENG)'!K132="Supervisor to be confirmed", "Goruchwyliwr I'w Gadarnhau", 'Programmes (ENG)'!K132)</f>
        <v>Dr Angelika Plakantonaki</v>
      </c>
      <c r="L132" s="47" t="str">
        <f>VLOOKUP('Programmes (ENG)'!L132, 'CWM &amp; Location'!B:D, 2, FALSE)</f>
        <v>Ysbyty Singleton</v>
      </c>
      <c r="M132" s="47" t="str">
        <f>VLOOKUP('Programmes (ENG)'!M132, 'CWM &amp; Location'!B:D, 2, FALSE)</f>
        <v>Abertawe</v>
      </c>
      <c r="N132" s="47" t="str">
        <f>IF('Master List'!O132="", VLOOKUP('Master List'!N132, 'CWM &amp; Location'!B:D, 2, FALSE), CONCATENATE(VLOOKUP('Master List'!N132, 'CWM &amp; Location'!B:D, 2, FALSE), " / ", VLOOKUP('Master List'!O132, 'CWM &amp; Location'!B:D, 2, FALSE)))</f>
        <v>Oncoleg Glinigol / Hematoleg</v>
      </c>
      <c r="O132" s="47" t="str">
        <f>IF('Programmes (ENG)'!O132="Supervisor to be confirmed", "Goruchwyliwr I'w Gadarnhau", 'Programmes (ENG)'!O132)</f>
        <v>Dr Kath Rowley</v>
      </c>
      <c r="P132" s="47" t="str">
        <f>VLOOKUP('Programmes (ENG)'!P132, 'CWM &amp; Location'!B:D, 2, FALSE)</f>
        <v>St Thomas Surgery (Abertawe)</v>
      </c>
      <c r="Q132" s="47" t="str">
        <f>VLOOKUP('Programmes (ENG)'!Q132, 'CWM &amp; Location'!B:D, 2, FALSE)</f>
        <v>Abertawe</v>
      </c>
      <c r="R132" s="47" t="str">
        <f>IF('Master List'!U132="", VLOOKUP('Master List'!T132, 'CWM &amp; Location'!B:D, 2, FALSE), CONCATENATE(VLOOKUP('Master List'!T132, 'CWM &amp; Location'!B:D, 2, FALSE), " / ", VLOOKUP('Master List'!U132, 'CWM &amp; Location'!B:D, 2, FALSE)))</f>
        <v>Practis Cyffredinol</v>
      </c>
      <c r="S132" s="47" t="str">
        <f>IF('Programmes (ENG)'!S132="Supervisor to be confirmed", "Goruchwyliwr I'w Gadarnhau", 'Programmes (ENG)'!S132)</f>
        <v>Dr Kirstie Truman</v>
      </c>
      <c r="T132" s="49" t="str">
        <f>IF('Master List'!Y132="", "", VLOOKUP('Programmes (ENG)'!T132, 'CWM &amp; Location'!B:D, 2, FALSE))</f>
        <v/>
      </c>
      <c r="U132" s="49" t="str">
        <f>IF(T132="", "", VLOOKUP('Programmes (ENG)'!U132, 'CWM &amp; Location'!B:D, 2, FALSE))</f>
        <v/>
      </c>
      <c r="V132" s="49" t="str">
        <f>IF('Programmes (ENG)'!V132="", "", VLOOKUP('Programmes (ENG)'!V132, 'CWM &amp; Location'!B:D, 2, FALSE))</f>
        <v/>
      </c>
      <c r="W132" s="49" t="str">
        <f>IF('Programmes (ENG)'!W132="", "", IF('Programmes (ENG)'!W132="Supervisor to be confirmed", 'CWM &amp; Location'!$C$207, 'Programmes (ENG)'!W132))</f>
        <v/>
      </c>
    </row>
    <row r="133" spans="1:23" ht="33.75" customHeight="1" x14ac:dyDescent="0.25">
      <c r="A133" s="47" t="str">
        <f>'Master List'!A133</f>
        <v>FP</v>
      </c>
      <c r="B133" s="47" t="str">
        <f>'Master List'!B133</f>
        <v>F2/7A3/044c</v>
      </c>
      <c r="C133" s="47" t="str">
        <f>'Master List'!C133</f>
        <v>WAL/F2/044c</v>
      </c>
      <c r="D133" s="48">
        <f>'Programmes (ENG)'!D133</f>
        <v>1</v>
      </c>
      <c r="E133" s="54" t="str">
        <f t="shared" si="2"/>
        <v>Practis Cyffredinol, Meddygaeth Gyffredinol (Mewnol), Oncoleg Glinigol / Hematoleg</v>
      </c>
      <c r="F133" s="49" t="str">
        <f>VLOOKUP('Programmes (ENG)'!F133, 'CWM &amp; Location'!B:D, 2, FALSE)</f>
        <v>Bwrdd Iechyd Prifysgol Bae Abertawe</v>
      </c>
      <c r="G133" s="49" t="str">
        <f>IF('Programmes (ENG)'!G133="Supervisor to be confirmed", "Goruchwyliwr I'w Gadarnhau", 'Programmes (ENG)'!G133)</f>
        <v>Dr Kirstie Truman</v>
      </c>
      <c r="H133" s="47" t="str">
        <f>VLOOKUP('Programmes (ENG)'!H133, 'CWM &amp; Location'!B:D, 2, FALSE)</f>
        <v>St Thomas Surgery (Abertawe)</v>
      </c>
      <c r="I133" s="47" t="str">
        <f>VLOOKUP('Programmes (ENG)'!I133, 'CWM &amp; Location'!B:D, 2, FALSE)</f>
        <v>Abertawe</v>
      </c>
      <c r="J133" s="47" t="str">
        <f>IF('Master List'!I133="", VLOOKUP('Master List'!H133, 'CWM &amp; Location'!B:D, 2, FALSE), CONCATENATE(VLOOKUP('Master List'!H133, 'CWM &amp; Location'!B:D, 2, FALSE), " / ", VLOOKUP('Master List'!I133, 'CWM &amp; Location'!B:D, 2, FALSE)))</f>
        <v>Practis Cyffredinol</v>
      </c>
      <c r="K133" s="47" t="str">
        <f>IF('Programmes (ENG)'!K133="Supervisor to be confirmed", "Goruchwyliwr I'w Gadarnhau", 'Programmes (ENG)'!K133)</f>
        <v>Dr Kirstie Truman</v>
      </c>
      <c r="L133" s="47" t="str">
        <f>VLOOKUP('Programmes (ENG)'!L133, 'CWM &amp; Location'!B:D, 2, FALSE)</f>
        <v>Ysbyty Castell Nedd Port Talbot</v>
      </c>
      <c r="M133" s="47" t="str">
        <f>VLOOKUP('Programmes (ENG)'!M133, 'CWM &amp; Location'!B:D, 2, FALSE)</f>
        <v>Port Talbot</v>
      </c>
      <c r="N133" s="47" t="str">
        <f>IF('Master List'!O133="", VLOOKUP('Master List'!N133, 'CWM &amp; Location'!B:D, 2, FALSE), CONCATENATE(VLOOKUP('Master List'!N133, 'CWM &amp; Location'!B:D, 2, FALSE), " / ", VLOOKUP('Master List'!O133, 'CWM &amp; Location'!B:D, 2, FALSE)))</f>
        <v>Meddygaeth Gyffredinol (Mewnol)</v>
      </c>
      <c r="O133" s="47" t="str">
        <f>IF('Programmes (ENG)'!O133="Supervisor to be confirmed", "Goruchwyliwr I'w Gadarnhau", 'Programmes (ENG)'!O133)</f>
        <v>Dr Angelika Plakantonaki</v>
      </c>
      <c r="P133" s="47" t="str">
        <f>VLOOKUP('Programmes (ENG)'!P133, 'CWM &amp; Location'!B:D, 2, FALSE)</f>
        <v>Ysbyty Singleton</v>
      </c>
      <c r="Q133" s="47" t="str">
        <f>VLOOKUP('Programmes (ENG)'!Q133, 'CWM &amp; Location'!B:D, 2, FALSE)</f>
        <v>Abertawe</v>
      </c>
      <c r="R133" s="47" t="str">
        <f>IF('Master List'!U133="", VLOOKUP('Master List'!T133, 'CWM &amp; Location'!B:D, 2, FALSE), CONCATENATE(VLOOKUP('Master List'!T133, 'CWM &amp; Location'!B:D, 2, FALSE), " / ", VLOOKUP('Master List'!U133, 'CWM &amp; Location'!B:D, 2, FALSE)))</f>
        <v>Oncoleg Glinigol / Hematoleg</v>
      </c>
      <c r="S133" s="47" t="str">
        <f>IF('Programmes (ENG)'!S133="Supervisor to be confirmed", "Goruchwyliwr I'w Gadarnhau", 'Programmes (ENG)'!S133)</f>
        <v>Dr Kath Rowley</v>
      </c>
      <c r="T133" s="49" t="str">
        <f>IF('Master List'!Y133="", "", VLOOKUP('Programmes (ENG)'!T133, 'CWM &amp; Location'!B:D, 2, FALSE))</f>
        <v/>
      </c>
      <c r="U133" s="49" t="str">
        <f>IF(T133="", "", VLOOKUP('Programmes (ENG)'!U133, 'CWM &amp; Location'!B:D, 2, FALSE))</f>
        <v/>
      </c>
      <c r="V133" s="49" t="str">
        <f>IF('Programmes (ENG)'!V133="", "", VLOOKUP('Programmes (ENG)'!V133, 'CWM &amp; Location'!B:D, 2, FALSE))</f>
        <v/>
      </c>
      <c r="W133" s="49" t="str">
        <f>IF('Programmes (ENG)'!W133="", "", IF('Programmes (ENG)'!W133="Supervisor to be confirmed", 'CWM &amp; Location'!$C$207, 'Programmes (ENG)'!W133))</f>
        <v/>
      </c>
    </row>
    <row r="134" spans="1:23" ht="33.75" customHeight="1" x14ac:dyDescent="0.25">
      <c r="A134" s="47" t="str">
        <f>'Master List'!A134</f>
        <v>NP</v>
      </c>
      <c r="B134" s="47" t="str">
        <f>'Master List'!B134</f>
        <v>F2/7A5W/045a</v>
      </c>
      <c r="C134" s="47" t="str">
        <f>'Master List'!C134</f>
        <v>WAL/F2/045a</v>
      </c>
      <c r="D134" s="48">
        <f>'Programmes (ENG)'!D134</f>
        <v>1</v>
      </c>
      <c r="E134" s="54" t="str">
        <f t="shared" si="2"/>
        <v>Meddygaeth Gyffredinol (Mewnol) / Gastroenteroleg, Practis Cyffredinol, Pediatreg, Addysgu Near Peer (NP)</v>
      </c>
      <c r="F134" s="49" t="str">
        <f>VLOOKUP('Programmes (ENG)'!F134, 'CWM &amp; Location'!B:D, 2, FALSE)</f>
        <v>Bwrdd Iechyd Prifysgol Cwm Taf Morgannwg</v>
      </c>
      <c r="G134" s="49" t="str">
        <f>IF('Programmes (ENG)'!G134="Supervisor to be confirmed", "Goruchwyliwr I'w Gadarnhau", 'Programmes (ENG)'!G134)</f>
        <v>Dr Gary Constable</v>
      </c>
      <c r="H134" s="47" t="str">
        <f>VLOOKUP('Programmes (ENG)'!H134, 'CWM &amp; Location'!B:D, 2, FALSE)</f>
        <v>Ysbyty Tywysoges Cymru</v>
      </c>
      <c r="I134" s="47" t="str">
        <f>VLOOKUP('Programmes (ENG)'!I134, 'CWM &amp; Location'!B:D, 2, FALSE)</f>
        <v>Pen-y-bont</v>
      </c>
      <c r="J134" s="47" t="str">
        <f>IF('Master List'!I134="", VLOOKUP('Master List'!H134, 'CWM &amp; Location'!B:D, 2, FALSE), CONCATENATE(VLOOKUP('Master List'!H134, 'CWM &amp; Location'!B:D, 2, FALSE), " / ", VLOOKUP('Master List'!I134, 'CWM &amp; Location'!B:D, 2, FALSE)))</f>
        <v>Meddygaeth Gyffredinol (Mewnol) / Gastroenteroleg</v>
      </c>
      <c r="K134" s="47" t="str">
        <f>IF('Programmes (ENG)'!K134="Supervisor to be confirmed", "Goruchwyliwr I'w Gadarnhau", 'Programmes (ENG)'!K134)</f>
        <v>Dr Gary Constable</v>
      </c>
      <c r="L134" s="47" t="str">
        <f>VLOOKUP('Programmes (ENG)'!L134, 'CWM &amp; Location'!B:D, 2, FALSE)</f>
        <v>Riversdale Surgery</v>
      </c>
      <c r="M134" s="47" t="str">
        <f>VLOOKUP('Programmes (ENG)'!M134, 'CWM &amp; Location'!B:D, 2, FALSE)</f>
        <v>Pen-y-bont</v>
      </c>
      <c r="N134" s="47" t="str">
        <f>IF('Master List'!O134="", VLOOKUP('Master List'!N134, 'CWM &amp; Location'!B:D, 2, FALSE), CONCATENATE(VLOOKUP('Master List'!N134, 'CWM &amp; Location'!B:D, 2, FALSE), " / ", VLOOKUP('Master List'!O134, 'CWM &amp; Location'!B:D, 2, FALSE)))</f>
        <v>Practis Cyffredinol</v>
      </c>
      <c r="O134" s="47" t="str">
        <f>IF('Programmes (ENG)'!O134="Supervisor to be confirmed", "Goruchwyliwr I'w Gadarnhau", 'Programmes (ENG)'!O134)</f>
        <v>Dr Laura Gush</v>
      </c>
      <c r="P134" s="47" t="str">
        <f>VLOOKUP('Programmes (ENG)'!P134, 'CWM &amp; Location'!B:D, 2, FALSE)</f>
        <v>Ysbyty Tywysoges Cymru</v>
      </c>
      <c r="Q134" s="47" t="str">
        <f>VLOOKUP('Programmes (ENG)'!Q134, 'CWM &amp; Location'!B:D, 2, FALSE)</f>
        <v>Pen-y-bont</v>
      </c>
      <c r="R134" s="47" t="str">
        <f>IF('Master List'!U134="", VLOOKUP('Master List'!T134, 'CWM &amp; Location'!B:D, 2, FALSE), CONCATENATE(VLOOKUP('Master List'!T134, 'CWM &amp; Location'!B:D, 2, FALSE), " / ", VLOOKUP('Master List'!U134, 'CWM &amp; Location'!B:D, 2, FALSE)))</f>
        <v>Pediatreg</v>
      </c>
      <c r="S134" s="47" t="str">
        <f>IF('Programmes (ENG)'!S134="Supervisor to be confirmed", "Goruchwyliwr I'w Gadarnhau", 'Programmes (ENG)'!S134)</f>
        <v>Dr Torsten Hildebrandt</v>
      </c>
      <c r="T134" s="49" t="str">
        <f>IF('Master List'!Y134="", "", VLOOKUP('Programmes (ENG)'!T134, 'CWM &amp; Location'!B:D, 2, FALSE))</f>
        <v>Riversdale Surgery</v>
      </c>
      <c r="U134" s="49" t="str">
        <f>IF(T134="", "", VLOOKUP('Programmes (ENG)'!U134, 'CWM &amp; Location'!B:D, 2, FALSE))</f>
        <v>Pen-y-bont</v>
      </c>
      <c r="V134" s="49" t="str">
        <f>IF('Programmes (ENG)'!V134="", "", VLOOKUP('Programmes (ENG)'!V134, 'CWM &amp; Location'!B:D, 2, FALSE))</f>
        <v>Addysgu Near Peer</v>
      </c>
      <c r="W134" s="49" t="str">
        <f>IF('Programmes (ENG)'!W134="", "", IF('Programmes (ENG)'!W134="Supervisor to be confirmed", 'CWM &amp; Location'!$C$207, 'Programmes (ENG)'!W134))</f>
        <v>Goruchwyliwr I'w Gadarnhau</v>
      </c>
    </row>
    <row r="135" spans="1:23" ht="33.75" customHeight="1" x14ac:dyDescent="0.25">
      <c r="A135" s="47" t="str">
        <f>'Master List'!A135</f>
        <v>NP</v>
      </c>
      <c r="B135" s="47" t="str">
        <f>'Master List'!B135</f>
        <v>F2/7A5W/045b</v>
      </c>
      <c r="C135" s="47" t="str">
        <f>'Master List'!C135</f>
        <v>WAL/F2/045b</v>
      </c>
      <c r="D135" s="48">
        <f>'Programmes (ENG)'!D135</f>
        <v>1</v>
      </c>
      <c r="E135" s="54" t="str">
        <f t="shared" si="2"/>
        <v>Pediatreg, Meddygaeth Gyffredinol (Mewnol) / Gastroenteroleg, Practis Cyffredinol, Addysgu Near Peer (NP)</v>
      </c>
      <c r="F135" s="49" t="str">
        <f>VLOOKUP('Programmes (ENG)'!F135, 'CWM &amp; Location'!B:D, 2, FALSE)</f>
        <v>Bwrdd Iechyd Prifysgol Cwm Taf Morgannwg</v>
      </c>
      <c r="G135" s="49" t="str">
        <f>IF('Programmes (ENG)'!G135="Supervisor to be confirmed", "Goruchwyliwr I'w Gadarnhau", 'Programmes (ENG)'!G135)</f>
        <v>Dr Torsten Hildebrandt</v>
      </c>
      <c r="H135" s="47" t="str">
        <f>VLOOKUP('Programmes (ENG)'!H135, 'CWM &amp; Location'!B:D, 2, FALSE)</f>
        <v>Ysbyty Tywysoges Cymru</v>
      </c>
      <c r="I135" s="47" t="str">
        <f>VLOOKUP('Programmes (ENG)'!I135, 'CWM &amp; Location'!B:D, 2, FALSE)</f>
        <v>Pen-y-bont</v>
      </c>
      <c r="J135" s="47" t="str">
        <f>IF('Master List'!I135="", VLOOKUP('Master List'!H135, 'CWM &amp; Location'!B:D, 2, FALSE), CONCATENATE(VLOOKUP('Master List'!H135, 'CWM &amp; Location'!B:D, 2, FALSE), " / ", VLOOKUP('Master List'!I135, 'CWM &amp; Location'!B:D, 2, FALSE)))</f>
        <v>Pediatreg</v>
      </c>
      <c r="K135" s="47" t="str">
        <f>IF('Programmes (ENG)'!K135="Supervisor to be confirmed", "Goruchwyliwr I'w Gadarnhau", 'Programmes (ENG)'!K135)</f>
        <v>Dr Torsten Hildebrandt</v>
      </c>
      <c r="L135" s="47" t="str">
        <f>VLOOKUP('Programmes (ENG)'!L135, 'CWM &amp; Location'!B:D, 2, FALSE)</f>
        <v>Ysbyty Tywysoges Cymru</v>
      </c>
      <c r="M135" s="47" t="str">
        <f>VLOOKUP('Programmes (ENG)'!M135, 'CWM &amp; Location'!B:D, 2, FALSE)</f>
        <v>Pen-y-bont</v>
      </c>
      <c r="N135" s="47" t="str">
        <f>IF('Master List'!O135="", VLOOKUP('Master List'!N135, 'CWM &amp; Location'!B:D, 2, FALSE), CONCATENATE(VLOOKUP('Master List'!N135, 'CWM &amp; Location'!B:D, 2, FALSE), " / ", VLOOKUP('Master List'!O135, 'CWM &amp; Location'!B:D, 2, FALSE)))</f>
        <v>Meddygaeth Gyffredinol (Mewnol) / Gastroenteroleg</v>
      </c>
      <c r="O135" s="47" t="str">
        <f>IF('Programmes (ENG)'!O135="Supervisor to be confirmed", "Goruchwyliwr I'w Gadarnhau", 'Programmes (ENG)'!O135)</f>
        <v>Dr Gary Constable</v>
      </c>
      <c r="P135" s="47" t="str">
        <f>VLOOKUP('Programmes (ENG)'!P135, 'CWM &amp; Location'!B:D, 2, FALSE)</f>
        <v>Riversdale Surgery</v>
      </c>
      <c r="Q135" s="47" t="str">
        <f>VLOOKUP('Programmes (ENG)'!Q135, 'CWM &amp; Location'!B:D, 2, FALSE)</f>
        <v>Pen-y-bont</v>
      </c>
      <c r="R135" s="47" t="str">
        <f>IF('Master List'!U135="", VLOOKUP('Master List'!T135, 'CWM &amp; Location'!B:D, 2, FALSE), CONCATENATE(VLOOKUP('Master List'!T135, 'CWM &amp; Location'!B:D, 2, FALSE), " / ", VLOOKUP('Master List'!U135, 'CWM &amp; Location'!B:D, 2, FALSE)))</f>
        <v>Practis Cyffredinol</v>
      </c>
      <c r="S135" s="47" t="str">
        <f>IF('Programmes (ENG)'!S135="Supervisor to be confirmed", "Goruchwyliwr I'w Gadarnhau", 'Programmes (ENG)'!S135)</f>
        <v>Dr Laura Gush</v>
      </c>
      <c r="T135" s="49" t="str">
        <f>IF('Master List'!Y135="", "", VLOOKUP('Programmes (ENG)'!T135, 'CWM &amp; Location'!B:D, 2, FALSE))</f>
        <v>Riversdale Surgery</v>
      </c>
      <c r="U135" s="49" t="str">
        <f>IF(T135="", "", VLOOKUP('Programmes (ENG)'!U135, 'CWM &amp; Location'!B:D, 2, FALSE))</f>
        <v>Pen-y-bont</v>
      </c>
      <c r="V135" s="49" t="str">
        <f>IF('Programmes (ENG)'!V135="", "", VLOOKUP('Programmes (ENG)'!V135, 'CWM &amp; Location'!B:D, 2, FALSE))</f>
        <v>Addysgu Near Peer</v>
      </c>
      <c r="W135" s="49" t="str">
        <f>IF('Programmes (ENG)'!W135="", "", IF('Programmes (ENG)'!W135="Supervisor to be confirmed", 'CWM &amp; Location'!$C$207, 'Programmes (ENG)'!W135))</f>
        <v>Goruchwyliwr I'w Gadarnhau</v>
      </c>
    </row>
    <row r="136" spans="1:23" ht="33.75" customHeight="1" x14ac:dyDescent="0.25">
      <c r="A136" s="47" t="str">
        <f>'Master List'!A136</f>
        <v>NP</v>
      </c>
      <c r="B136" s="47" t="str">
        <f>'Master List'!B136</f>
        <v>F2/7A5W/045c</v>
      </c>
      <c r="C136" s="47" t="str">
        <f>'Master List'!C136</f>
        <v>WAL/F2/045c</v>
      </c>
      <c r="D136" s="48">
        <f>'Programmes (ENG)'!D136</f>
        <v>1</v>
      </c>
      <c r="E136" s="54" t="str">
        <f t="shared" si="2"/>
        <v>Practis Cyffredinol, Pediatreg, Meddygaeth Gyffredinol (Mewnol) / Gastroenteroleg, Addysgu Near Peer (NP)</v>
      </c>
      <c r="F136" s="49" t="str">
        <f>VLOOKUP('Programmes (ENG)'!F136, 'CWM &amp; Location'!B:D, 2, FALSE)</f>
        <v>Bwrdd Iechyd Prifysgol Cwm Taf Morgannwg</v>
      </c>
      <c r="G136" s="49" t="str">
        <f>IF('Programmes (ENG)'!G136="Supervisor to be confirmed", "Goruchwyliwr I'w Gadarnhau", 'Programmes (ENG)'!G136)</f>
        <v>Dr Laura Gush</v>
      </c>
      <c r="H136" s="47" t="str">
        <f>VLOOKUP('Programmes (ENG)'!H136, 'CWM &amp; Location'!B:D, 2, FALSE)</f>
        <v>Riversdale Surgery</v>
      </c>
      <c r="I136" s="47" t="str">
        <f>VLOOKUP('Programmes (ENG)'!I136, 'CWM &amp; Location'!B:D, 2, FALSE)</f>
        <v>Pen-y-bont</v>
      </c>
      <c r="J136" s="47" t="str">
        <f>IF('Master List'!I136="", VLOOKUP('Master List'!H136, 'CWM &amp; Location'!B:D, 2, FALSE), CONCATENATE(VLOOKUP('Master List'!H136, 'CWM &amp; Location'!B:D, 2, FALSE), " / ", VLOOKUP('Master List'!I136, 'CWM &amp; Location'!B:D, 2, FALSE)))</f>
        <v>Practis Cyffredinol</v>
      </c>
      <c r="K136" s="47" t="str">
        <f>IF('Programmes (ENG)'!K136="Supervisor to be confirmed", "Goruchwyliwr I'w Gadarnhau", 'Programmes (ENG)'!K136)</f>
        <v>Dr Laura Gush</v>
      </c>
      <c r="L136" s="47" t="str">
        <f>VLOOKUP('Programmes (ENG)'!L136, 'CWM &amp; Location'!B:D, 2, FALSE)</f>
        <v>Ysbyty Tywysoges Cymru</v>
      </c>
      <c r="M136" s="47" t="str">
        <f>VLOOKUP('Programmes (ENG)'!M136, 'CWM &amp; Location'!B:D, 2, FALSE)</f>
        <v>Pen-y-bont</v>
      </c>
      <c r="N136" s="47" t="str">
        <f>IF('Master List'!O136="", VLOOKUP('Master List'!N136, 'CWM &amp; Location'!B:D, 2, FALSE), CONCATENATE(VLOOKUP('Master List'!N136, 'CWM &amp; Location'!B:D, 2, FALSE), " / ", VLOOKUP('Master List'!O136, 'CWM &amp; Location'!B:D, 2, FALSE)))</f>
        <v>Pediatreg</v>
      </c>
      <c r="O136" s="47" t="str">
        <f>IF('Programmes (ENG)'!O136="Supervisor to be confirmed", "Goruchwyliwr I'w Gadarnhau", 'Programmes (ENG)'!O136)</f>
        <v>Dr Torsten Hildebrandt</v>
      </c>
      <c r="P136" s="47" t="str">
        <f>VLOOKUP('Programmes (ENG)'!P136, 'CWM &amp; Location'!B:D, 2, FALSE)</f>
        <v>Ysbyty Tywysoges Cymru</v>
      </c>
      <c r="Q136" s="47" t="str">
        <f>VLOOKUP('Programmes (ENG)'!Q136, 'CWM &amp; Location'!B:D, 2, FALSE)</f>
        <v>Pen-y-bont</v>
      </c>
      <c r="R136" s="47" t="str">
        <f>IF('Master List'!U136="", VLOOKUP('Master List'!T136, 'CWM &amp; Location'!B:D, 2, FALSE), CONCATENATE(VLOOKUP('Master List'!T136, 'CWM &amp; Location'!B:D, 2, FALSE), " / ", VLOOKUP('Master List'!U136, 'CWM &amp; Location'!B:D, 2, FALSE)))</f>
        <v>Meddygaeth Gyffredinol (Mewnol) / Gastroenteroleg</v>
      </c>
      <c r="S136" s="47" t="str">
        <f>IF('Programmes (ENG)'!S136="Supervisor to be confirmed", "Goruchwyliwr I'w Gadarnhau", 'Programmes (ENG)'!S136)</f>
        <v>Dr Gary Constable</v>
      </c>
      <c r="T136" s="49" t="str">
        <f>IF('Master List'!Y136="", "", VLOOKUP('Programmes (ENG)'!T136, 'CWM &amp; Location'!B:D, 2, FALSE))</f>
        <v>Riversdale Surgery</v>
      </c>
      <c r="U136" s="49" t="str">
        <f>IF(T136="", "", VLOOKUP('Programmes (ENG)'!U136, 'CWM &amp; Location'!B:D, 2, FALSE))</f>
        <v>Pen-y-bont</v>
      </c>
      <c r="V136" s="49" t="str">
        <f>IF('Programmes (ENG)'!V136="", "", VLOOKUP('Programmes (ENG)'!V136, 'CWM &amp; Location'!B:D, 2, FALSE))</f>
        <v>Addysgu Near Peer</v>
      </c>
      <c r="W136" s="49" t="str">
        <f>IF('Programmes (ENG)'!W136="", "", IF('Programmes (ENG)'!W136="Supervisor to be confirmed", 'CWM &amp; Location'!$C$207, 'Programmes (ENG)'!W136))</f>
        <v>Goruchwyliwr I'w Gadarnhau</v>
      </c>
    </row>
    <row r="137" spans="1:23" ht="33.75" customHeight="1" x14ac:dyDescent="0.25">
      <c r="A137" s="47" t="str">
        <f>'Master List'!A137</f>
        <v>FP</v>
      </c>
      <c r="B137" s="47" t="str">
        <f>'Master List'!B137</f>
        <v>F2/7A5W/046a</v>
      </c>
      <c r="C137" s="47" t="str">
        <f>'Master List'!C137</f>
        <v>WAL/F2/046a</v>
      </c>
      <c r="D137" s="48">
        <f>'Programmes (ENG)'!D137</f>
        <v>1</v>
      </c>
      <c r="E137" s="54" t="str">
        <f t="shared" si="2"/>
        <v>Meddygaeth Gyffredinol (Mewnol) / Meddygaeth Strôc, Meddygaeth Frys, Pediatreg</v>
      </c>
      <c r="F137" s="49" t="str">
        <f>VLOOKUP('Programmes (ENG)'!F137, 'CWM &amp; Location'!B:D, 2, FALSE)</f>
        <v>Bwrdd Iechyd Prifysgol Cwm Taf Morgannwg</v>
      </c>
      <c r="G137" s="49" t="str">
        <f>IF('Programmes (ENG)'!G137="Supervisor to be confirmed", "Goruchwyliwr I'w Gadarnhau", 'Programmes (ENG)'!G137)</f>
        <v>Dr Harish Bhat</v>
      </c>
      <c r="H137" s="47" t="str">
        <f>VLOOKUP('Programmes (ENG)'!H137, 'CWM &amp; Location'!B:D, 2, FALSE)</f>
        <v>Ysbyty Tywysoges Cymru</v>
      </c>
      <c r="I137" s="47" t="str">
        <f>VLOOKUP('Programmes (ENG)'!I137, 'CWM &amp; Location'!B:D, 2, FALSE)</f>
        <v>Pen-y-bont</v>
      </c>
      <c r="J137" s="47" t="str">
        <f>IF('Master List'!I137="", VLOOKUP('Master List'!H137, 'CWM &amp; Location'!B:D, 2, FALSE), CONCATENATE(VLOOKUP('Master List'!H137, 'CWM &amp; Location'!B:D, 2, FALSE), " / ", VLOOKUP('Master List'!I137, 'CWM &amp; Location'!B:D, 2, FALSE)))</f>
        <v>Meddygaeth Gyffredinol (Mewnol) / Meddygaeth Strôc</v>
      </c>
      <c r="K137" s="47" t="str">
        <f>IF('Programmes (ENG)'!K137="Supervisor to be confirmed", "Goruchwyliwr I'w Gadarnhau", 'Programmes (ENG)'!K137)</f>
        <v>Dr Harish Bhat</v>
      </c>
      <c r="L137" s="47" t="str">
        <f>VLOOKUP('Programmes (ENG)'!L137, 'CWM &amp; Location'!B:D, 2, FALSE)</f>
        <v>Ysbyty Tywysoges Cymru</v>
      </c>
      <c r="M137" s="47" t="str">
        <f>VLOOKUP('Programmes (ENG)'!M137, 'CWM &amp; Location'!B:D, 2, FALSE)</f>
        <v>Pen-y-bont</v>
      </c>
      <c r="N137" s="47" t="str">
        <f>IF('Master List'!O137="", VLOOKUP('Master List'!N137, 'CWM &amp; Location'!B:D, 2, FALSE), CONCATENATE(VLOOKUP('Master List'!N137, 'CWM &amp; Location'!B:D, 2, FALSE), " / ", VLOOKUP('Master List'!O137, 'CWM &amp; Location'!B:D, 2, FALSE)))</f>
        <v>Meddygaeth Frys</v>
      </c>
      <c r="O137" s="47" t="str">
        <f>IF('Programmes (ENG)'!O137="Supervisor to be confirmed", "Goruchwyliwr I'w Gadarnhau", 'Programmes (ENG)'!O137)</f>
        <v>Dr Zareena Jedaar</v>
      </c>
      <c r="P137" s="47" t="str">
        <f>VLOOKUP('Programmes (ENG)'!P137, 'CWM &amp; Location'!B:D, 2, FALSE)</f>
        <v>Ysbyty Tywysoges Cymru</v>
      </c>
      <c r="Q137" s="47" t="str">
        <f>VLOOKUP('Programmes (ENG)'!Q137, 'CWM &amp; Location'!B:D, 2, FALSE)</f>
        <v>Pen-y-bont</v>
      </c>
      <c r="R137" s="47" t="str">
        <f>IF('Master List'!U137="", VLOOKUP('Master List'!T137, 'CWM &amp; Location'!B:D, 2, FALSE), CONCATENATE(VLOOKUP('Master List'!T137, 'CWM &amp; Location'!B:D, 2, FALSE), " / ", VLOOKUP('Master List'!U137, 'CWM &amp; Location'!B:D, 2, FALSE)))</f>
        <v>Pediatreg</v>
      </c>
      <c r="S137" s="47" t="str">
        <f>IF('Programmes (ENG)'!S137="Supervisor to be confirmed", "Goruchwyliwr I'w Gadarnhau", 'Programmes (ENG)'!S137)</f>
        <v>Dr Torsten Hildebrandt</v>
      </c>
      <c r="T137" s="49" t="str">
        <f>IF('Master List'!Y137="", "", VLOOKUP('Programmes (ENG)'!T137, 'CWM &amp; Location'!B:D, 2, FALSE))</f>
        <v/>
      </c>
      <c r="U137" s="49" t="str">
        <f>IF(T137="", "", VLOOKUP('Programmes (ENG)'!U137, 'CWM &amp; Location'!B:D, 2, FALSE))</f>
        <v/>
      </c>
      <c r="V137" s="49" t="str">
        <f>IF('Programmes (ENG)'!V137="", "", VLOOKUP('Programmes (ENG)'!V137, 'CWM &amp; Location'!B:D, 2, FALSE))</f>
        <v/>
      </c>
      <c r="W137" s="49" t="str">
        <f>IF('Programmes (ENG)'!W137="", "", IF('Programmes (ENG)'!W137="Supervisor to be confirmed", 'CWM &amp; Location'!$C$207, 'Programmes (ENG)'!W137))</f>
        <v/>
      </c>
    </row>
    <row r="138" spans="1:23" ht="33.75" customHeight="1" x14ac:dyDescent="0.25">
      <c r="A138" s="47" t="str">
        <f>'Master List'!A138</f>
        <v>FP</v>
      </c>
      <c r="B138" s="47" t="str">
        <f>'Master List'!B138</f>
        <v>F2/7A5W/046b</v>
      </c>
      <c r="C138" s="47" t="str">
        <f>'Master List'!C138</f>
        <v>WAL/F2/046b</v>
      </c>
      <c r="D138" s="48">
        <f>'Programmes (ENG)'!D138</f>
        <v>1</v>
      </c>
      <c r="E138" s="54" t="str">
        <f t="shared" si="2"/>
        <v>Pediatreg, Meddygaeth Gyffredinol (Mewnol) / Meddygaeth Strôc, Meddygaeth Frys</v>
      </c>
      <c r="F138" s="49" t="str">
        <f>VLOOKUP('Programmes (ENG)'!F138, 'CWM &amp; Location'!B:D, 2, FALSE)</f>
        <v>Bwrdd Iechyd Prifysgol Cwm Taf Morgannwg</v>
      </c>
      <c r="G138" s="49" t="str">
        <f>IF('Programmes (ENG)'!G138="Supervisor to be confirmed", "Goruchwyliwr I'w Gadarnhau", 'Programmes (ENG)'!G138)</f>
        <v>Dr Torsten Hildebrandt</v>
      </c>
      <c r="H138" s="47" t="str">
        <f>VLOOKUP('Programmes (ENG)'!H138, 'CWM &amp; Location'!B:D, 2, FALSE)</f>
        <v>Ysbyty Tywysoges Cymru</v>
      </c>
      <c r="I138" s="47" t="str">
        <f>VLOOKUP('Programmes (ENG)'!I138, 'CWM &amp; Location'!B:D, 2, FALSE)</f>
        <v>Pen-y-bont</v>
      </c>
      <c r="J138" s="47" t="str">
        <f>IF('Master List'!I138="", VLOOKUP('Master List'!H138, 'CWM &amp; Location'!B:D, 2, FALSE), CONCATENATE(VLOOKUP('Master List'!H138, 'CWM &amp; Location'!B:D, 2, FALSE), " / ", VLOOKUP('Master List'!I138, 'CWM &amp; Location'!B:D, 2, FALSE)))</f>
        <v>Pediatreg</v>
      </c>
      <c r="K138" s="47" t="str">
        <f>IF('Programmes (ENG)'!K138="Supervisor to be confirmed", "Goruchwyliwr I'w Gadarnhau", 'Programmes (ENG)'!K138)</f>
        <v>Dr Torsten Hildebrandt</v>
      </c>
      <c r="L138" s="47" t="str">
        <f>VLOOKUP('Programmes (ENG)'!L138, 'CWM &amp; Location'!B:D, 2, FALSE)</f>
        <v>Ysbyty Tywysoges Cymru</v>
      </c>
      <c r="M138" s="47" t="str">
        <f>VLOOKUP('Programmes (ENG)'!M138, 'CWM &amp; Location'!B:D, 2, FALSE)</f>
        <v>Pen-y-bont</v>
      </c>
      <c r="N138" s="47" t="str">
        <f>IF('Master List'!O138="", VLOOKUP('Master List'!N138, 'CWM &amp; Location'!B:D, 2, FALSE), CONCATENATE(VLOOKUP('Master List'!N138, 'CWM &amp; Location'!B:D, 2, FALSE), " / ", VLOOKUP('Master List'!O138, 'CWM &amp; Location'!B:D, 2, FALSE)))</f>
        <v>Meddygaeth Gyffredinol (Mewnol) / Meddygaeth Strôc</v>
      </c>
      <c r="O138" s="47" t="str">
        <f>IF('Programmes (ENG)'!O138="Supervisor to be confirmed", "Goruchwyliwr I'w Gadarnhau", 'Programmes (ENG)'!O138)</f>
        <v>Dr Harish Bhat</v>
      </c>
      <c r="P138" s="47" t="str">
        <f>VLOOKUP('Programmes (ENG)'!P138, 'CWM &amp; Location'!B:D, 2, FALSE)</f>
        <v>Ysbyty Tywysoges Cymru</v>
      </c>
      <c r="Q138" s="47" t="str">
        <f>VLOOKUP('Programmes (ENG)'!Q138, 'CWM &amp; Location'!B:D, 2, FALSE)</f>
        <v>Pen-y-bont</v>
      </c>
      <c r="R138" s="47" t="str">
        <f>IF('Master List'!U138="", VLOOKUP('Master List'!T138, 'CWM &amp; Location'!B:D, 2, FALSE), CONCATENATE(VLOOKUP('Master List'!T138, 'CWM &amp; Location'!B:D, 2, FALSE), " / ", VLOOKUP('Master List'!U138, 'CWM &amp; Location'!B:D, 2, FALSE)))</f>
        <v>Meddygaeth Frys</v>
      </c>
      <c r="S138" s="47" t="str">
        <f>IF('Programmes (ENG)'!S138="Supervisor to be confirmed", "Goruchwyliwr I'w Gadarnhau", 'Programmes (ENG)'!S138)</f>
        <v>Dr Zareena Jedaar</v>
      </c>
      <c r="T138" s="49" t="str">
        <f>IF('Master List'!Y138="", "", VLOOKUP('Programmes (ENG)'!T138, 'CWM &amp; Location'!B:D, 2, FALSE))</f>
        <v/>
      </c>
      <c r="U138" s="49" t="str">
        <f>IF(T138="", "", VLOOKUP('Programmes (ENG)'!U138, 'CWM &amp; Location'!B:D, 2, FALSE))</f>
        <v/>
      </c>
      <c r="V138" s="49" t="str">
        <f>IF('Programmes (ENG)'!V138="", "", VLOOKUP('Programmes (ENG)'!V138, 'CWM &amp; Location'!B:D, 2, FALSE))</f>
        <v/>
      </c>
      <c r="W138" s="49" t="str">
        <f>IF('Programmes (ENG)'!W138="", "", IF('Programmes (ENG)'!W138="Supervisor to be confirmed", 'CWM &amp; Location'!$C$207, 'Programmes (ENG)'!W138))</f>
        <v/>
      </c>
    </row>
    <row r="139" spans="1:23" ht="33.75" customHeight="1" x14ac:dyDescent="0.25">
      <c r="A139" s="47" t="str">
        <f>'Master List'!A139</f>
        <v>FP</v>
      </c>
      <c r="B139" s="47" t="str">
        <f>'Master List'!B139</f>
        <v>F2/7A5W/046c</v>
      </c>
      <c r="C139" s="47" t="str">
        <f>'Master List'!C139</f>
        <v>WAL/F2/046c</v>
      </c>
      <c r="D139" s="48">
        <f>'Programmes (ENG)'!D139</f>
        <v>1</v>
      </c>
      <c r="E139" s="54" t="str">
        <f t="shared" si="2"/>
        <v>Meddygaeth Frys, Pediatreg, Meddygaeth Gyffredinol (Mewnol) / Meddygaeth Strôc</v>
      </c>
      <c r="F139" s="49" t="str">
        <f>VLOOKUP('Programmes (ENG)'!F139, 'CWM &amp; Location'!B:D, 2, FALSE)</f>
        <v>Bwrdd Iechyd Prifysgol Cwm Taf Morgannwg</v>
      </c>
      <c r="G139" s="49" t="str">
        <f>IF('Programmes (ENG)'!G139="Supervisor to be confirmed", "Goruchwyliwr I'w Gadarnhau", 'Programmes (ENG)'!G139)</f>
        <v>Dr Zareena Jedaar</v>
      </c>
      <c r="H139" s="47" t="str">
        <f>VLOOKUP('Programmes (ENG)'!H139, 'CWM &amp; Location'!B:D, 2, FALSE)</f>
        <v>Ysbyty Tywysoges Cymru</v>
      </c>
      <c r="I139" s="47" t="str">
        <f>VLOOKUP('Programmes (ENG)'!I139, 'CWM &amp; Location'!B:D, 2, FALSE)</f>
        <v>Pen-y-bont</v>
      </c>
      <c r="J139" s="47" t="str">
        <f>IF('Master List'!I139="", VLOOKUP('Master List'!H139, 'CWM &amp; Location'!B:D, 2, FALSE), CONCATENATE(VLOOKUP('Master List'!H139, 'CWM &amp; Location'!B:D, 2, FALSE), " / ", VLOOKUP('Master List'!I139, 'CWM &amp; Location'!B:D, 2, FALSE)))</f>
        <v>Meddygaeth Frys</v>
      </c>
      <c r="K139" s="47" t="str">
        <f>IF('Programmes (ENG)'!K139="Supervisor to be confirmed", "Goruchwyliwr I'w Gadarnhau", 'Programmes (ENG)'!K139)</f>
        <v>Dr Zareena Jedaar</v>
      </c>
      <c r="L139" s="47" t="str">
        <f>VLOOKUP('Programmes (ENG)'!L139, 'CWM &amp; Location'!B:D, 2, FALSE)</f>
        <v>Ysbyty Tywysoges Cymru</v>
      </c>
      <c r="M139" s="47" t="str">
        <f>VLOOKUP('Programmes (ENG)'!M139, 'CWM &amp; Location'!B:D, 2, FALSE)</f>
        <v>Pen-y-bont</v>
      </c>
      <c r="N139" s="47" t="str">
        <f>IF('Master List'!O139="", VLOOKUP('Master List'!N139, 'CWM &amp; Location'!B:D, 2, FALSE), CONCATENATE(VLOOKUP('Master List'!N139, 'CWM &amp; Location'!B:D, 2, FALSE), " / ", VLOOKUP('Master List'!O139, 'CWM &amp; Location'!B:D, 2, FALSE)))</f>
        <v>Pediatreg</v>
      </c>
      <c r="O139" s="47" t="str">
        <f>IF('Programmes (ENG)'!O139="Supervisor to be confirmed", "Goruchwyliwr I'w Gadarnhau", 'Programmes (ENG)'!O139)</f>
        <v>Dr Torsten Hildebrandt</v>
      </c>
      <c r="P139" s="47" t="str">
        <f>VLOOKUP('Programmes (ENG)'!P139, 'CWM &amp; Location'!B:D, 2, FALSE)</f>
        <v>Ysbyty Tywysoges Cymru</v>
      </c>
      <c r="Q139" s="47" t="str">
        <f>VLOOKUP('Programmes (ENG)'!Q139, 'CWM &amp; Location'!B:D, 2, FALSE)</f>
        <v>Pen-y-bont</v>
      </c>
      <c r="R139" s="47" t="str">
        <f>IF('Master List'!U139="", VLOOKUP('Master List'!T139, 'CWM &amp; Location'!B:D, 2, FALSE), CONCATENATE(VLOOKUP('Master List'!T139, 'CWM &amp; Location'!B:D, 2, FALSE), " / ", VLOOKUP('Master List'!U139, 'CWM &amp; Location'!B:D, 2, FALSE)))</f>
        <v>Meddygaeth Gyffredinol (Mewnol) / Meddygaeth Strôc</v>
      </c>
      <c r="S139" s="47" t="str">
        <f>IF('Programmes (ENG)'!S139="Supervisor to be confirmed", "Goruchwyliwr I'w Gadarnhau", 'Programmes (ENG)'!S139)</f>
        <v>Dr Harish Bhat</v>
      </c>
      <c r="T139" s="49" t="str">
        <f>IF('Master List'!Y139="", "", VLOOKUP('Programmes (ENG)'!T139, 'CWM &amp; Location'!B:D, 2, FALSE))</f>
        <v/>
      </c>
      <c r="U139" s="49" t="str">
        <f>IF(T139="", "", VLOOKUP('Programmes (ENG)'!U139, 'CWM &amp; Location'!B:D, 2, FALSE))</f>
        <v/>
      </c>
      <c r="V139" s="49" t="str">
        <f>IF('Programmes (ENG)'!V139="", "", VLOOKUP('Programmes (ENG)'!V139, 'CWM &amp; Location'!B:D, 2, FALSE))</f>
        <v/>
      </c>
      <c r="W139" s="49" t="str">
        <f>IF('Programmes (ENG)'!W139="", "", IF('Programmes (ENG)'!W139="Supervisor to be confirmed", 'CWM &amp; Location'!$C$207, 'Programmes (ENG)'!W139))</f>
        <v/>
      </c>
    </row>
    <row r="140" spans="1:23" ht="33.75" customHeight="1" x14ac:dyDescent="0.25">
      <c r="A140" s="47" t="str">
        <f>'Master List'!A140</f>
        <v>FP</v>
      </c>
      <c r="B140" s="47" t="str">
        <f>'Master List'!B140</f>
        <v>F2/7A5W/047a</v>
      </c>
      <c r="C140" s="47" t="str">
        <f>'Master List'!C140</f>
        <v>WAL/F2/047a</v>
      </c>
      <c r="D140" s="48">
        <f>'Programmes (ENG)'!D140</f>
        <v>1</v>
      </c>
      <c r="E140" s="54" t="str">
        <f t="shared" si="2"/>
        <v>Meddygaeth Gyffredinol (Mewnol) / Gastroenteroleg, Meddygaeth Fewnol Acíwt, Pediatreg</v>
      </c>
      <c r="F140" s="49" t="str">
        <f>VLOOKUP('Programmes (ENG)'!F140, 'CWM &amp; Location'!B:D, 2, FALSE)</f>
        <v>Bwrdd Iechyd Prifysgol Cwm Taf Morgannwg</v>
      </c>
      <c r="G140" s="49" t="str">
        <f>IF('Programmes (ENG)'!G140="Supervisor to be confirmed", "Goruchwyliwr I'w Gadarnhau", 'Programmes (ENG)'!G140)</f>
        <v>Dr Clement Lai</v>
      </c>
      <c r="H140" s="47" t="str">
        <f>VLOOKUP('Programmes (ENG)'!H140, 'CWM &amp; Location'!B:D, 2, FALSE)</f>
        <v>Ysbyty Tywysoges Cymru</v>
      </c>
      <c r="I140" s="47" t="str">
        <f>VLOOKUP('Programmes (ENG)'!I140, 'CWM &amp; Location'!B:D, 2, FALSE)</f>
        <v>Pen-y-bont</v>
      </c>
      <c r="J140" s="47" t="str">
        <f>IF('Master List'!I140="", VLOOKUP('Master List'!H140, 'CWM &amp; Location'!B:D, 2, FALSE), CONCATENATE(VLOOKUP('Master List'!H140, 'CWM &amp; Location'!B:D, 2, FALSE), " / ", VLOOKUP('Master List'!I140, 'CWM &amp; Location'!B:D, 2, FALSE)))</f>
        <v>Meddygaeth Gyffredinol (Mewnol) / Gastroenteroleg</v>
      </c>
      <c r="K140" s="47" t="str">
        <f>IF('Programmes (ENG)'!K140="Supervisor to be confirmed", "Goruchwyliwr I'w Gadarnhau", 'Programmes (ENG)'!K140)</f>
        <v>Dr Clement Lai</v>
      </c>
      <c r="L140" s="47" t="str">
        <f>VLOOKUP('Programmes (ENG)'!L140, 'CWM &amp; Location'!B:D, 2, FALSE)</f>
        <v>Ysbyty Tywysoges Cymru</v>
      </c>
      <c r="M140" s="47" t="str">
        <f>VLOOKUP('Programmes (ENG)'!M140, 'CWM &amp; Location'!B:D, 2, FALSE)</f>
        <v>Pen-y-bont</v>
      </c>
      <c r="N140" s="47" t="str">
        <f>IF('Master List'!O140="", VLOOKUP('Master List'!N140, 'CWM &amp; Location'!B:D, 2, FALSE), CONCATENATE(VLOOKUP('Master List'!N140, 'CWM &amp; Location'!B:D, 2, FALSE), " / ", VLOOKUP('Master List'!O140, 'CWM &amp; Location'!B:D, 2, FALSE)))</f>
        <v>Meddygaeth Fewnol Acíwt</v>
      </c>
      <c r="O140" s="47" t="str">
        <f>IF('Programmes (ENG)'!O140="Supervisor to be confirmed", "Goruchwyliwr I'w Gadarnhau", 'Programmes (ENG)'!O140)</f>
        <v>Dr John Hounsell</v>
      </c>
      <c r="P140" s="47" t="str">
        <f>VLOOKUP('Programmes (ENG)'!P140, 'CWM &amp; Location'!B:D, 2, FALSE)</f>
        <v>Ysbyty Tywysoges Cymru</v>
      </c>
      <c r="Q140" s="47" t="str">
        <f>VLOOKUP('Programmes (ENG)'!Q140, 'CWM &amp; Location'!B:D, 2, FALSE)</f>
        <v>Pen-y-bont</v>
      </c>
      <c r="R140" s="47" t="str">
        <f>IF('Master List'!U140="", VLOOKUP('Master List'!T140, 'CWM &amp; Location'!B:D, 2, FALSE), CONCATENATE(VLOOKUP('Master List'!T140, 'CWM &amp; Location'!B:D, 2, FALSE), " / ", VLOOKUP('Master List'!U140, 'CWM &amp; Location'!B:D, 2, FALSE)))</f>
        <v>Pediatreg</v>
      </c>
      <c r="S140" s="47" t="str">
        <f>IF('Programmes (ENG)'!S140="Supervisor to be confirmed", "Goruchwyliwr I'w Gadarnhau", 'Programmes (ENG)'!S140)</f>
        <v>Dr Torsten Hildebrandt</v>
      </c>
      <c r="T140" s="49" t="str">
        <f>IF('Master List'!Y140="", "", VLOOKUP('Programmes (ENG)'!T140, 'CWM &amp; Location'!B:D, 2, FALSE))</f>
        <v/>
      </c>
      <c r="U140" s="49" t="str">
        <f>IF(T140="", "", VLOOKUP('Programmes (ENG)'!U140, 'CWM &amp; Location'!B:D, 2, FALSE))</f>
        <v/>
      </c>
      <c r="V140" s="49" t="str">
        <f>IF('Programmes (ENG)'!V140="", "", VLOOKUP('Programmes (ENG)'!V140, 'CWM &amp; Location'!B:D, 2, FALSE))</f>
        <v/>
      </c>
      <c r="W140" s="49" t="str">
        <f>IF('Programmes (ENG)'!W140="", "", IF('Programmes (ENG)'!W140="Supervisor to be confirmed", 'CWM &amp; Location'!$C$207, 'Programmes (ENG)'!W140))</f>
        <v/>
      </c>
    </row>
    <row r="141" spans="1:23" ht="33.75" customHeight="1" x14ac:dyDescent="0.25">
      <c r="A141" s="47" t="str">
        <f>'Master List'!A141</f>
        <v>FP</v>
      </c>
      <c r="B141" s="47" t="str">
        <f>'Master List'!B141</f>
        <v>F2/7A5W/047b</v>
      </c>
      <c r="C141" s="47" t="str">
        <f>'Master List'!C141</f>
        <v>WAL/F2/047b</v>
      </c>
      <c r="D141" s="48">
        <f>'Programmes (ENG)'!D141</f>
        <v>1</v>
      </c>
      <c r="E141" s="54" t="str">
        <f t="shared" si="2"/>
        <v>Pediatreg, Meddygaeth Gyffredinol (Mewnol) / Gastroenteroleg, Meddygaeth Fewnol Acíwt</v>
      </c>
      <c r="F141" s="49" t="str">
        <f>VLOOKUP('Programmes (ENG)'!F141, 'CWM &amp; Location'!B:D, 2, FALSE)</f>
        <v>Bwrdd Iechyd Prifysgol Cwm Taf Morgannwg</v>
      </c>
      <c r="G141" s="49" t="str">
        <f>IF('Programmes (ENG)'!G141="Supervisor to be confirmed", "Goruchwyliwr I'w Gadarnhau", 'Programmes (ENG)'!G141)</f>
        <v>Dr Torsten Hildebrandt</v>
      </c>
      <c r="H141" s="47" t="str">
        <f>VLOOKUP('Programmes (ENG)'!H141, 'CWM &amp; Location'!B:D, 2, FALSE)</f>
        <v>Ysbyty Tywysoges Cymru</v>
      </c>
      <c r="I141" s="47" t="str">
        <f>VLOOKUP('Programmes (ENG)'!I141, 'CWM &amp; Location'!B:D, 2, FALSE)</f>
        <v>Pen-y-bont</v>
      </c>
      <c r="J141" s="47" t="str">
        <f>IF('Master List'!I141="", VLOOKUP('Master List'!H141, 'CWM &amp; Location'!B:D, 2, FALSE), CONCATENATE(VLOOKUP('Master List'!H141, 'CWM &amp; Location'!B:D, 2, FALSE), " / ", VLOOKUP('Master List'!I141, 'CWM &amp; Location'!B:D, 2, FALSE)))</f>
        <v>Pediatreg</v>
      </c>
      <c r="K141" s="47" t="str">
        <f>IF('Programmes (ENG)'!K141="Supervisor to be confirmed", "Goruchwyliwr I'w Gadarnhau", 'Programmes (ENG)'!K141)</f>
        <v>Dr Torsten Hildebrandt</v>
      </c>
      <c r="L141" s="47" t="str">
        <f>VLOOKUP('Programmes (ENG)'!L141, 'CWM &amp; Location'!B:D, 2, FALSE)</f>
        <v>Ysbyty Tywysoges Cymru</v>
      </c>
      <c r="M141" s="47" t="str">
        <f>VLOOKUP('Programmes (ENG)'!M141, 'CWM &amp; Location'!B:D, 2, FALSE)</f>
        <v>Pen-y-bont</v>
      </c>
      <c r="N141" s="47" t="str">
        <f>IF('Master List'!O141="", VLOOKUP('Master List'!N141, 'CWM &amp; Location'!B:D, 2, FALSE), CONCATENATE(VLOOKUP('Master List'!N141, 'CWM &amp; Location'!B:D, 2, FALSE), " / ", VLOOKUP('Master List'!O141, 'CWM &amp; Location'!B:D, 2, FALSE)))</f>
        <v>Meddygaeth Gyffredinol (Mewnol) / Gastroenteroleg</v>
      </c>
      <c r="O141" s="47" t="str">
        <f>IF('Programmes (ENG)'!O141="Supervisor to be confirmed", "Goruchwyliwr I'w Gadarnhau", 'Programmes (ENG)'!O141)</f>
        <v>Dr Clement Lai</v>
      </c>
      <c r="P141" s="47" t="str">
        <f>VLOOKUP('Programmes (ENG)'!P141, 'CWM &amp; Location'!B:D, 2, FALSE)</f>
        <v>Ysbyty Tywysoges Cymru</v>
      </c>
      <c r="Q141" s="47" t="str">
        <f>VLOOKUP('Programmes (ENG)'!Q141, 'CWM &amp; Location'!B:D, 2, FALSE)</f>
        <v>Pen-y-bont</v>
      </c>
      <c r="R141" s="47" t="str">
        <f>IF('Master List'!U141="", VLOOKUP('Master List'!T141, 'CWM &amp; Location'!B:D, 2, FALSE), CONCATENATE(VLOOKUP('Master List'!T141, 'CWM &amp; Location'!B:D, 2, FALSE), " / ", VLOOKUP('Master List'!U141, 'CWM &amp; Location'!B:D, 2, FALSE)))</f>
        <v>Meddygaeth Fewnol Acíwt</v>
      </c>
      <c r="S141" s="47" t="str">
        <f>IF('Programmes (ENG)'!S141="Supervisor to be confirmed", "Goruchwyliwr I'w Gadarnhau", 'Programmes (ENG)'!S141)</f>
        <v>Dr John Hounsell</v>
      </c>
      <c r="T141" s="49" t="str">
        <f>IF('Master List'!Y141="", "", VLOOKUP('Programmes (ENG)'!T141, 'CWM &amp; Location'!B:D, 2, FALSE))</f>
        <v/>
      </c>
      <c r="U141" s="49" t="str">
        <f>IF(T141="", "", VLOOKUP('Programmes (ENG)'!U141, 'CWM &amp; Location'!B:D, 2, FALSE))</f>
        <v/>
      </c>
      <c r="V141" s="49" t="str">
        <f>IF('Programmes (ENG)'!V141="", "", VLOOKUP('Programmes (ENG)'!V141, 'CWM &amp; Location'!B:D, 2, FALSE))</f>
        <v/>
      </c>
      <c r="W141" s="49" t="str">
        <f>IF('Programmes (ENG)'!W141="", "", IF('Programmes (ENG)'!W141="Supervisor to be confirmed", 'CWM &amp; Location'!$C$207, 'Programmes (ENG)'!W141))</f>
        <v/>
      </c>
    </row>
    <row r="142" spans="1:23" ht="33.75" customHeight="1" x14ac:dyDescent="0.25">
      <c r="A142" s="47" t="str">
        <f>'Master List'!A142</f>
        <v>FP</v>
      </c>
      <c r="B142" s="47" t="str">
        <f>'Master List'!B142</f>
        <v>F2/7A5W/047c</v>
      </c>
      <c r="C142" s="47" t="str">
        <f>'Master List'!C142</f>
        <v>WAL/F2/047c</v>
      </c>
      <c r="D142" s="48">
        <f>'Programmes (ENG)'!D142</f>
        <v>1</v>
      </c>
      <c r="E142" s="54" t="str">
        <f t="shared" si="2"/>
        <v>Meddygaeth Fewnol Acíwt, Pediatreg, Meddygaeth Gyffredinol (Mewnol) / Gastroenteroleg</v>
      </c>
      <c r="F142" s="49" t="str">
        <f>VLOOKUP('Programmes (ENG)'!F142, 'CWM &amp; Location'!B:D, 2, FALSE)</f>
        <v>Bwrdd Iechyd Prifysgol Cwm Taf Morgannwg</v>
      </c>
      <c r="G142" s="49" t="str">
        <f>IF('Programmes (ENG)'!G142="Supervisor to be confirmed", "Goruchwyliwr I'w Gadarnhau", 'Programmes (ENG)'!G142)</f>
        <v>Dr John Hounsell</v>
      </c>
      <c r="H142" s="47" t="str">
        <f>VLOOKUP('Programmes (ENG)'!H142, 'CWM &amp; Location'!B:D, 2, FALSE)</f>
        <v>Ysbyty Tywysoges Cymru</v>
      </c>
      <c r="I142" s="47" t="str">
        <f>VLOOKUP('Programmes (ENG)'!I142, 'CWM &amp; Location'!B:D, 2, FALSE)</f>
        <v>Pen-y-bont</v>
      </c>
      <c r="J142" s="47" t="str">
        <f>IF('Master List'!I142="", VLOOKUP('Master List'!H142, 'CWM &amp; Location'!B:D, 2, FALSE), CONCATENATE(VLOOKUP('Master List'!H142, 'CWM &amp; Location'!B:D, 2, FALSE), " / ", VLOOKUP('Master List'!I142, 'CWM &amp; Location'!B:D, 2, FALSE)))</f>
        <v>Meddygaeth Fewnol Acíwt</v>
      </c>
      <c r="K142" s="47" t="str">
        <f>IF('Programmes (ENG)'!K142="Supervisor to be confirmed", "Goruchwyliwr I'w Gadarnhau", 'Programmes (ENG)'!K142)</f>
        <v>Dr John Hounsell</v>
      </c>
      <c r="L142" s="47" t="str">
        <f>VLOOKUP('Programmes (ENG)'!L142, 'CWM &amp; Location'!B:D, 2, FALSE)</f>
        <v>Ysbyty Tywysoges Cymru</v>
      </c>
      <c r="M142" s="47" t="str">
        <f>VLOOKUP('Programmes (ENG)'!M142, 'CWM &amp; Location'!B:D, 2, FALSE)</f>
        <v>Pen-y-bont</v>
      </c>
      <c r="N142" s="47" t="str">
        <f>IF('Master List'!O142="", VLOOKUP('Master List'!N142, 'CWM &amp; Location'!B:D, 2, FALSE), CONCATENATE(VLOOKUP('Master List'!N142, 'CWM &amp; Location'!B:D, 2, FALSE), " / ", VLOOKUP('Master List'!O142, 'CWM &amp; Location'!B:D, 2, FALSE)))</f>
        <v>Pediatreg</v>
      </c>
      <c r="O142" s="47" t="str">
        <f>IF('Programmes (ENG)'!O142="Supervisor to be confirmed", "Goruchwyliwr I'w Gadarnhau", 'Programmes (ENG)'!O142)</f>
        <v>Dr Torsten Hildebrandt</v>
      </c>
      <c r="P142" s="47" t="str">
        <f>VLOOKUP('Programmes (ENG)'!P142, 'CWM &amp; Location'!B:D, 2, FALSE)</f>
        <v>Ysbyty Tywysoges Cymru</v>
      </c>
      <c r="Q142" s="47" t="str">
        <f>VLOOKUP('Programmes (ENG)'!Q142, 'CWM &amp; Location'!B:D, 2, FALSE)</f>
        <v>Pen-y-bont</v>
      </c>
      <c r="R142" s="47" t="str">
        <f>IF('Master List'!U142="", VLOOKUP('Master List'!T142, 'CWM &amp; Location'!B:D, 2, FALSE), CONCATENATE(VLOOKUP('Master List'!T142, 'CWM &amp; Location'!B:D, 2, FALSE), " / ", VLOOKUP('Master List'!U142, 'CWM &amp; Location'!B:D, 2, FALSE)))</f>
        <v>Meddygaeth Gyffredinol (Mewnol) / Gastroenteroleg</v>
      </c>
      <c r="S142" s="47" t="str">
        <f>IF('Programmes (ENG)'!S142="Supervisor to be confirmed", "Goruchwyliwr I'w Gadarnhau", 'Programmes (ENG)'!S142)</f>
        <v>Dr Clement Lai</v>
      </c>
      <c r="T142" s="49" t="str">
        <f>IF('Master List'!Y142="", "", VLOOKUP('Programmes (ENG)'!T142, 'CWM &amp; Location'!B:D, 2, FALSE))</f>
        <v/>
      </c>
      <c r="U142" s="49" t="str">
        <f>IF(T142="", "", VLOOKUP('Programmes (ENG)'!U142, 'CWM &amp; Location'!B:D, 2, FALSE))</f>
        <v/>
      </c>
      <c r="V142" s="49" t="str">
        <f>IF('Programmes (ENG)'!V142="", "", VLOOKUP('Programmes (ENG)'!V142, 'CWM &amp; Location'!B:D, 2, FALSE))</f>
        <v/>
      </c>
      <c r="W142" s="49" t="str">
        <f>IF('Programmes (ENG)'!W142="", "", IF('Programmes (ENG)'!W142="Supervisor to be confirmed", 'CWM &amp; Location'!$C$207, 'Programmes (ENG)'!W142))</f>
        <v/>
      </c>
    </row>
    <row r="143" spans="1:23" ht="33.75" customHeight="1" x14ac:dyDescent="0.25">
      <c r="A143" s="47" t="str">
        <f>'Master List'!A143</f>
        <v>FP</v>
      </c>
      <c r="B143" s="47" t="str">
        <f>'Master List'!B143</f>
        <v>F2/7A5W/048a</v>
      </c>
      <c r="C143" s="47" t="str">
        <f>'Master List'!C143</f>
        <v>WAL/F2/048a</v>
      </c>
      <c r="D143" s="48">
        <f>'Programmes (ENG)'!D143</f>
        <v>1</v>
      </c>
      <c r="E143" s="54" t="str">
        <f t="shared" si="2"/>
        <v>Practis Cyffredinol, Anestheteg, Endocrinoleg a Diabetes Mellitus</v>
      </c>
      <c r="F143" s="49" t="str">
        <f>VLOOKUP('Programmes (ENG)'!F143, 'CWM &amp; Location'!B:D, 2, FALSE)</f>
        <v>Bwrdd Iechyd Prifysgol Cwm Taf Morgannwg</v>
      </c>
      <c r="G143" s="49" t="str">
        <f>IF('Programmes (ENG)'!G143="Supervisor to be confirmed", "Goruchwyliwr I'w Gadarnhau", 'Programmes (ENG)'!G143)</f>
        <v>Dr Jan Kletta</v>
      </c>
      <c r="H143" s="47" t="str">
        <f>VLOOKUP('Programmes (ENG)'!H143, 'CWM &amp; Location'!B:D, 2, FALSE)</f>
        <v>Meddygfa Coed Derwen</v>
      </c>
      <c r="I143" s="47" t="str">
        <f>VLOOKUP('Programmes (ENG)'!I143, 'CWM &amp; Location'!B:D, 2, FALSE)</f>
        <v>Pen-y-bont</v>
      </c>
      <c r="J143" s="47" t="str">
        <f>IF('Master List'!I143="", VLOOKUP('Master List'!H143, 'CWM &amp; Location'!B:D, 2, FALSE), CONCATENATE(VLOOKUP('Master List'!H143, 'CWM &amp; Location'!B:D, 2, FALSE), " / ", VLOOKUP('Master List'!I143, 'CWM &amp; Location'!B:D, 2, FALSE)))</f>
        <v>Practis Cyffredinol</v>
      </c>
      <c r="K143" s="47" t="str">
        <f>IF('Programmes (ENG)'!K143="Supervisor to be confirmed", "Goruchwyliwr I'w Gadarnhau", 'Programmes (ENG)'!K143)</f>
        <v>Dr Jan Kletta</v>
      </c>
      <c r="L143" s="47" t="str">
        <f>VLOOKUP('Programmes (ENG)'!L143, 'CWM &amp; Location'!B:D, 2, FALSE)</f>
        <v>Ysbyty Tywysoges Cymru</v>
      </c>
      <c r="M143" s="47" t="str">
        <f>VLOOKUP('Programmes (ENG)'!M143, 'CWM &amp; Location'!B:D, 2, FALSE)</f>
        <v>Pen-y-bont</v>
      </c>
      <c r="N143" s="47" t="str">
        <f>IF('Master List'!O143="", VLOOKUP('Master List'!N143, 'CWM &amp; Location'!B:D, 2, FALSE), CONCATENATE(VLOOKUP('Master List'!N143, 'CWM &amp; Location'!B:D, 2, FALSE), " / ", VLOOKUP('Master List'!O143, 'CWM &amp; Location'!B:D, 2, FALSE)))</f>
        <v>Anestheteg</v>
      </c>
      <c r="O143" s="47" t="str">
        <f>IF('Programmes (ENG)'!O143="Supervisor to be confirmed", "Goruchwyliwr I'w Gadarnhau", 'Programmes (ENG)'!O143)</f>
        <v>Dr Gareth Roberts</v>
      </c>
      <c r="P143" s="47" t="str">
        <f>VLOOKUP('Programmes (ENG)'!P143, 'CWM &amp; Location'!B:D, 2, FALSE)</f>
        <v>Ysbyty Tywysoges Cymru</v>
      </c>
      <c r="Q143" s="47" t="str">
        <f>VLOOKUP('Programmes (ENG)'!Q143, 'CWM &amp; Location'!B:D, 2, FALSE)</f>
        <v>Pen-y-bont</v>
      </c>
      <c r="R143" s="47" t="str">
        <f>IF('Master List'!U143="", VLOOKUP('Master List'!T143, 'CWM &amp; Location'!B:D, 2, FALSE), CONCATENATE(VLOOKUP('Master List'!T143, 'CWM &amp; Location'!B:D, 2, FALSE), " / ", VLOOKUP('Master List'!U143, 'CWM &amp; Location'!B:D, 2, FALSE)))</f>
        <v>Endocrinoleg a Diabetes Mellitus</v>
      </c>
      <c r="S143" s="47" t="str">
        <f>IF('Programmes (ENG)'!S143="Supervisor to be confirmed", "Goruchwyliwr I'w Gadarnhau", 'Programmes (ENG)'!S143)</f>
        <v>Dr Lawrence Cozma</v>
      </c>
      <c r="T143" s="49" t="str">
        <f>IF('Master List'!Y143="", "", VLOOKUP('Programmes (ENG)'!T143, 'CWM &amp; Location'!B:D, 2, FALSE))</f>
        <v/>
      </c>
      <c r="U143" s="49" t="str">
        <f>IF(T143="", "", VLOOKUP('Programmes (ENG)'!U143, 'CWM &amp; Location'!B:D, 2, FALSE))</f>
        <v/>
      </c>
      <c r="V143" s="49" t="str">
        <f>IF('Programmes (ENG)'!V143="", "", VLOOKUP('Programmes (ENG)'!V143, 'CWM &amp; Location'!B:D, 2, FALSE))</f>
        <v/>
      </c>
      <c r="W143" s="49" t="str">
        <f>IF('Programmes (ENG)'!W143="", "", IF('Programmes (ENG)'!W143="Supervisor to be confirmed", 'CWM &amp; Location'!$C$207, 'Programmes (ENG)'!W143))</f>
        <v/>
      </c>
    </row>
    <row r="144" spans="1:23" ht="33.75" customHeight="1" x14ac:dyDescent="0.25">
      <c r="A144" s="47" t="str">
        <f>'Master List'!A144</f>
        <v>FP</v>
      </c>
      <c r="B144" s="47" t="str">
        <f>'Master List'!B144</f>
        <v>F2/7A5W/048b</v>
      </c>
      <c r="C144" s="47" t="str">
        <f>'Master List'!C144</f>
        <v>WAL/F2/048b</v>
      </c>
      <c r="D144" s="48">
        <f>'Programmes (ENG)'!D144</f>
        <v>1</v>
      </c>
      <c r="E144" s="54" t="str">
        <f t="shared" si="2"/>
        <v>Endocrinoleg a Diabetes Mellitus, Practis Cyffredinol, Anestheteg</v>
      </c>
      <c r="F144" s="49" t="str">
        <f>VLOOKUP('Programmes (ENG)'!F144, 'CWM &amp; Location'!B:D, 2, FALSE)</f>
        <v>Bwrdd Iechyd Prifysgol Cwm Taf Morgannwg</v>
      </c>
      <c r="G144" s="49" t="str">
        <f>IF('Programmes (ENG)'!G144="Supervisor to be confirmed", "Goruchwyliwr I'w Gadarnhau", 'Programmes (ENG)'!G144)</f>
        <v>Dr Lawrence Cozma</v>
      </c>
      <c r="H144" s="47" t="str">
        <f>VLOOKUP('Programmes (ENG)'!H144, 'CWM &amp; Location'!B:D, 2, FALSE)</f>
        <v>Ysbyty Tywysoges Cymru</v>
      </c>
      <c r="I144" s="47" t="str">
        <f>VLOOKUP('Programmes (ENG)'!I144, 'CWM &amp; Location'!B:D, 2, FALSE)</f>
        <v>Pen-y-bont</v>
      </c>
      <c r="J144" s="47" t="str">
        <f>IF('Master List'!I144="", VLOOKUP('Master List'!H144, 'CWM &amp; Location'!B:D, 2, FALSE), CONCATENATE(VLOOKUP('Master List'!H144, 'CWM &amp; Location'!B:D, 2, FALSE), " / ", VLOOKUP('Master List'!I144, 'CWM &amp; Location'!B:D, 2, FALSE)))</f>
        <v>Endocrinoleg a Diabetes Mellitus</v>
      </c>
      <c r="K144" s="47" t="str">
        <f>IF('Programmes (ENG)'!K144="Supervisor to be confirmed", "Goruchwyliwr I'w Gadarnhau", 'Programmes (ENG)'!K144)</f>
        <v>Dr Lawrence Cozma</v>
      </c>
      <c r="L144" s="47" t="str">
        <f>VLOOKUP('Programmes (ENG)'!L144, 'CWM &amp; Location'!B:D, 2, FALSE)</f>
        <v>Meddygfa Coed Derwen</v>
      </c>
      <c r="M144" s="47" t="str">
        <f>VLOOKUP('Programmes (ENG)'!M144, 'CWM &amp; Location'!B:D, 2, FALSE)</f>
        <v>Pen-y-bont</v>
      </c>
      <c r="N144" s="47" t="str">
        <f>IF('Master List'!O144="", VLOOKUP('Master List'!N144, 'CWM &amp; Location'!B:D, 2, FALSE), CONCATENATE(VLOOKUP('Master List'!N144, 'CWM &amp; Location'!B:D, 2, FALSE), " / ", VLOOKUP('Master List'!O144, 'CWM &amp; Location'!B:D, 2, FALSE)))</f>
        <v>Practis Cyffredinol</v>
      </c>
      <c r="O144" s="47" t="str">
        <f>IF('Programmes (ENG)'!O144="Supervisor to be confirmed", "Goruchwyliwr I'w Gadarnhau", 'Programmes (ENG)'!O144)</f>
        <v>Dr Jan Kletta</v>
      </c>
      <c r="P144" s="47" t="str">
        <f>VLOOKUP('Programmes (ENG)'!P144, 'CWM &amp; Location'!B:D, 2, FALSE)</f>
        <v>Ysbyty Tywysoges Cymru</v>
      </c>
      <c r="Q144" s="47" t="str">
        <f>VLOOKUP('Programmes (ENG)'!Q144, 'CWM &amp; Location'!B:D, 2, FALSE)</f>
        <v>Pen-y-bont</v>
      </c>
      <c r="R144" s="47" t="str">
        <f>IF('Master List'!U144="", VLOOKUP('Master List'!T144, 'CWM &amp; Location'!B:D, 2, FALSE), CONCATENATE(VLOOKUP('Master List'!T144, 'CWM &amp; Location'!B:D, 2, FALSE), " / ", VLOOKUP('Master List'!U144, 'CWM &amp; Location'!B:D, 2, FALSE)))</f>
        <v>Anestheteg</v>
      </c>
      <c r="S144" s="47" t="str">
        <f>IF('Programmes (ENG)'!S144="Supervisor to be confirmed", "Goruchwyliwr I'w Gadarnhau", 'Programmes (ENG)'!S144)</f>
        <v>Dr Gareth Roberts</v>
      </c>
      <c r="T144" s="49" t="str">
        <f>IF('Master List'!Y144="", "", VLOOKUP('Programmes (ENG)'!T144, 'CWM &amp; Location'!B:D, 2, FALSE))</f>
        <v/>
      </c>
      <c r="U144" s="49" t="str">
        <f>IF(T144="", "", VLOOKUP('Programmes (ENG)'!U144, 'CWM &amp; Location'!B:D, 2, FALSE))</f>
        <v/>
      </c>
      <c r="V144" s="49" t="str">
        <f>IF('Programmes (ENG)'!V144="", "", VLOOKUP('Programmes (ENG)'!V144, 'CWM &amp; Location'!B:D, 2, FALSE))</f>
        <v/>
      </c>
      <c r="W144" s="49" t="str">
        <f>IF('Programmes (ENG)'!W144="", "", IF('Programmes (ENG)'!W144="Supervisor to be confirmed", 'CWM &amp; Location'!$C$207, 'Programmes (ENG)'!W144))</f>
        <v/>
      </c>
    </row>
    <row r="145" spans="1:23" ht="33.75" customHeight="1" x14ac:dyDescent="0.25">
      <c r="A145" s="47" t="str">
        <f>'Master List'!A145</f>
        <v>FP</v>
      </c>
      <c r="B145" s="47" t="str">
        <f>'Master List'!B145</f>
        <v>F2/7A5W/048c</v>
      </c>
      <c r="C145" s="47" t="str">
        <f>'Master List'!C145</f>
        <v>WAL/F2/048c</v>
      </c>
      <c r="D145" s="48">
        <f>'Programmes (ENG)'!D145</f>
        <v>1</v>
      </c>
      <c r="E145" s="54" t="str">
        <f t="shared" si="2"/>
        <v>Anestheteg, Endocrinoleg a Diabetes Mellitus, Practis Cyffredinol</v>
      </c>
      <c r="F145" s="49" t="str">
        <f>VLOOKUP('Programmes (ENG)'!F145, 'CWM &amp; Location'!B:D, 2, FALSE)</f>
        <v>Bwrdd Iechyd Prifysgol Cwm Taf Morgannwg</v>
      </c>
      <c r="G145" s="49" t="str">
        <f>IF('Programmes (ENG)'!G145="Supervisor to be confirmed", "Goruchwyliwr I'w Gadarnhau", 'Programmes (ENG)'!G145)</f>
        <v>Dr Gareth Roberts</v>
      </c>
      <c r="H145" s="47" t="str">
        <f>VLOOKUP('Programmes (ENG)'!H145, 'CWM &amp; Location'!B:D, 2, FALSE)</f>
        <v>Ysbyty Tywysoges Cymru</v>
      </c>
      <c r="I145" s="47" t="str">
        <f>VLOOKUP('Programmes (ENG)'!I145, 'CWM &amp; Location'!B:D, 2, FALSE)</f>
        <v>Pen-y-bont</v>
      </c>
      <c r="J145" s="47" t="str">
        <f>IF('Master List'!I145="", VLOOKUP('Master List'!H145, 'CWM &amp; Location'!B:D, 2, FALSE), CONCATENATE(VLOOKUP('Master List'!H145, 'CWM &amp; Location'!B:D, 2, FALSE), " / ", VLOOKUP('Master List'!I145, 'CWM &amp; Location'!B:D, 2, FALSE)))</f>
        <v>Anestheteg</v>
      </c>
      <c r="K145" s="47" t="str">
        <f>IF('Programmes (ENG)'!K145="Supervisor to be confirmed", "Goruchwyliwr I'w Gadarnhau", 'Programmes (ENG)'!K145)</f>
        <v>Dr Gareth Roberts</v>
      </c>
      <c r="L145" s="47" t="str">
        <f>VLOOKUP('Programmes (ENG)'!L145, 'CWM &amp; Location'!B:D, 2, FALSE)</f>
        <v>Ysbyty Tywysoges Cymru</v>
      </c>
      <c r="M145" s="47" t="str">
        <f>VLOOKUP('Programmes (ENG)'!M145, 'CWM &amp; Location'!B:D, 2, FALSE)</f>
        <v>Pen-y-bont</v>
      </c>
      <c r="N145" s="47" t="str">
        <f>IF('Master List'!O145="", VLOOKUP('Master List'!N145, 'CWM &amp; Location'!B:D, 2, FALSE), CONCATENATE(VLOOKUP('Master List'!N145, 'CWM &amp; Location'!B:D, 2, FALSE), " / ", VLOOKUP('Master List'!O145, 'CWM &amp; Location'!B:D, 2, FALSE)))</f>
        <v>Endocrinoleg a Diabetes Mellitus</v>
      </c>
      <c r="O145" s="47" t="str">
        <f>IF('Programmes (ENG)'!O145="Supervisor to be confirmed", "Goruchwyliwr I'w Gadarnhau", 'Programmes (ENG)'!O145)</f>
        <v>Dr Lawrence Cozma</v>
      </c>
      <c r="P145" s="47" t="str">
        <f>VLOOKUP('Programmes (ENG)'!P145, 'CWM &amp; Location'!B:D, 2, FALSE)</f>
        <v>Meddygfa Coed Derwen</v>
      </c>
      <c r="Q145" s="47" t="str">
        <f>VLOOKUP('Programmes (ENG)'!Q145, 'CWM &amp; Location'!B:D, 2, FALSE)</f>
        <v>Pen-y-bont</v>
      </c>
      <c r="R145" s="47" t="str">
        <f>IF('Master List'!U145="", VLOOKUP('Master List'!T145, 'CWM &amp; Location'!B:D, 2, FALSE), CONCATENATE(VLOOKUP('Master List'!T145, 'CWM &amp; Location'!B:D, 2, FALSE), " / ", VLOOKUP('Master List'!U145, 'CWM &amp; Location'!B:D, 2, FALSE)))</f>
        <v>Practis Cyffredinol</v>
      </c>
      <c r="S145" s="47" t="str">
        <f>IF('Programmes (ENG)'!S145="Supervisor to be confirmed", "Goruchwyliwr I'w Gadarnhau", 'Programmes (ENG)'!S145)</f>
        <v>Dr Jan Kletta</v>
      </c>
      <c r="T145" s="49" t="str">
        <f>IF('Master List'!Y145="", "", VLOOKUP('Programmes (ENG)'!T145, 'CWM &amp; Location'!B:D, 2, FALSE))</f>
        <v/>
      </c>
      <c r="U145" s="49" t="str">
        <f>IF(T145="", "", VLOOKUP('Programmes (ENG)'!U145, 'CWM &amp; Location'!B:D, 2, FALSE))</f>
        <v/>
      </c>
      <c r="V145" s="49" t="str">
        <f>IF('Programmes (ENG)'!V145="", "", VLOOKUP('Programmes (ENG)'!V145, 'CWM &amp; Location'!B:D, 2, FALSE))</f>
        <v/>
      </c>
      <c r="W145" s="49" t="str">
        <f>IF('Programmes (ENG)'!W145="", "", IF('Programmes (ENG)'!W145="Supervisor to be confirmed", 'CWM &amp; Location'!$C$207, 'Programmes (ENG)'!W145))</f>
        <v/>
      </c>
    </row>
    <row r="146" spans="1:23" ht="33.75" customHeight="1" x14ac:dyDescent="0.25">
      <c r="A146" s="47" t="str">
        <f>'Master List'!A146</f>
        <v>FP</v>
      </c>
      <c r="B146" s="47" t="str">
        <f>'Master List'!B146</f>
        <v>F2/7A5W/049a</v>
      </c>
      <c r="C146" s="47" t="str">
        <f>'Master List'!C146</f>
        <v>WAL/F2/049a</v>
      </c>
      <c r="D146" s="48">
        <f>'Programmes (ENG)'!D146</f>
        <v>1</v>
      </c>
      <c r="E146" s="54" t="str">
        <f t="shared" si="2"/>
        <v>Meddygaeth Frys, Meddygaeth Gyffredinol (Mewnol) / Meddygaeth Anadlol, Meddygaeth Liniarol</v>
      </c>
      <c r="F146" s="49" t="str">
        <f>VLOOKUP('Programmes (ENG)'!F146, 'CWM &amp; Location'!B:D, 2, FALSE)</f>
        <v>Bwrdd Iechyd Prifysgol Cwm Taf Morgannwg</v>
      </c>
      <c r="G146" s="49" t="str">
        <f>IF('Programmes (ENG)'!G146="Supervisor to be confirmed", "Goruchwyliwr I'w Gadarnhau", 'Programmes (ENG)'!G146)</f>
        <v>Dr Zareena Jedaar</v>
      </c>
      <c r="H146" s="47" t="str">
        <f>VLOOKUP('Programmes (ENG)'!H146, 'CWM &amp; Location'!B:D, 2, FALSE)</f>
        <v>Ysbyty Tywysoges Cymru</v>
      </c>
      <c r="I146" s="47" t="str">
        <f>VLOOKUP('Programmes (ENG)'!I146, 'CWM &amp; Location'!B:D, 2, FALSE)</f>
        <v>Pen-y-bont</v>
      </c>
      <c r="J146" s="47" t="str">
        <f>IF('Master List'!I146="", VLOOKUP('Master List'!H146, 'CWM &amp; Location'!B:D, 2, FALSE), CONCATENATE(VLOOKUP('Master List'!H146, 'CWM &amp; Location'!B:D, 2, FALSE), " / ", VLOOKUP('Master List'!I146, 'CWM &amp; Location'!B:D, 2, FALSE)))</f>
        <v>Meddygaeth Frys</v>
      </c>
      <c r="K146" s="47" t="str">
        <f>IF('Programmes (ENG)'!K146="Supervisor to be confirmed", "Goruchwyliwr I'w Gadarnhau", 'Programmes (ENG)'!K146)</f>
        <v>Dr Zareena Jedaar</v>
      </c>
      <c r="L146" s="47" t="str">
        <f>VLOOKUP('Programmes (ENG)'!L146, 'CWM &amp; Location'!B:D, 2, FALSE)</f>
        <v>Ysbyty Tywysoges Cymru</v>
      </c>
      <c r="M146" s="47" t="str">
        <f>VLOOKUP('Programmes (ENG)'!M146, 'CWM &amp; Location'!B:D, 2, FALSE)</f>
        <v>Pen-y-bont</v>
      </c>
      <c r="N146" s="47" t="str">
        <f>IF('Master List'!O146="", VLOOKUP('Master List'!N146, 'CWM &amp; Location'!B:D, 2, FALSE), CONCATENATE(VLOOKUP('Master List'!N146, 'CWM &amp; Location'!B:D, 2, FALSE), " / ", VLOOKUP('Master List'!O146, 'CWM &amp; Location'!B:D, 2, FALSE)))</f>
        <v>Meddygaeth Gyffredinol (Mewnol) / Meddygaeth Anadlol</v>
      </c>
      <c r="O146" s="47" t="str">
        <f>IF('Programmes (ENG)'!O146="Supervisor to be confirmed", "Goruchwyliwr I'w Gadarnhau", 'Programmes (ENG)'!O146)</f>
        <v>Dr Jacqueline Woolley</v>
      </c>
      <c r="P146" s="47" t="str">
        <f>VLOOKUP('Programmes (ENG)'!P146, 'CWM &amp; Location'!B:D, 2, FALSE)</f>
        <v>Ysbyty Tywysoges Cymru</v>
      </c>
      <c r="Q146" s="47" t="str">
        <f>VLOOKUP('Programmes (ENG)'!Q146, 'CWM &amp; Location'!B:D, 2, FALSE)</f>
        <v>Pen-y-bont</v>
      </c>
      <c r="R146" s="47" t="str">
        <f>IF('Master List'!U146="", VLOOKUP('Master List'!T146, 'CWM &amp; Location'!B:D, 2, FALSE), CONCATENATE(VLOOKUP('Master List'!T146, 'CWM &amp; Location'!B:D, 2, FALSE), " / ", VLOOKUP('Master List'!U146, 'CWM &amp; Location'!B:D, 2, FALSE)))</f>
        <v>Meddygaeth Liniarol</v>
      </c>
      <c r="S146" s="47" t="str">
        <f>IF('Programmes (ENG)'!S146="Supervisor to be confirmed", "Goruchwyliwr I'w Gadarnhau", 'Programmes (ENG)'!S146)</f>
        <v>Dr Clare Turner</v>
      </c>
      <c r="T146" s="49" t="str">
        <f>IF('Master List'!Y146="", "", VLOOKUP('Programmes (ENG)'!T146, 'CWM &amp; Location'!B:D, 2, FALSE))</f>
        <v/>
      </c>
      <c r="U146" s="49" t="str">
        <f>IF(T146="", "", VLOOKUP('Programmes (ENG)'!U146, 'CWM &amp; Location'!B:D, 2, FALSE))</f>
        <v/>
      </c>
      <c r="V146" s="49" t="str">
        <f>IF('Programmes (ENG)'!V146="", "", VLOOKUP('Programmes (ENG)'!V146, 'CWM &amp; Location'!B:D, 2, FALSE))</f>
        <v/>
      </c>
      <c r="W146" s="49" t="str">
        <f>IF('Programmes (ENG)'!W146="", "", IF('Programmes (ENG)'!W146="Supervisor to be confirmed", 'CWM &amp; Location'!$C$207, 'Programmes (ENG)'!W146))</f>
        <v/>
      </c>
    </row>
    <row r="147" spans="1:23" ht="33.75" customHeight="1" x14ac:dyDescent="0.25">
      <c r="A147" s="47" t="str">
        <f>'Master List'!A147</f>
        <v>FP</v>
      </c>
      <c r="B147" s="47" t="str">
        <f>'Master List'!B147</f>
        <v>F2/7A5W/049b</v>
      </c>
      <c r="C147" s="47" t="str">
        <f>'Master List'!C147</f>
        <v>WAL/F2/049b</v>
      </c>
      <c r="D147" s="48">
        <f>'Programmes (ENG)'!D147</f>
        <v>1</v>
      </c>
      <c r="E147" s="54" t="str">
        <f t="shared" si="2"/>
        <v>Meddygaeth Liniarol, Meddygaeth Frys, Meddygaeth Gyffredinol (Mewnol) / Meddygaeth Anadlol</v>
      </c>
      <c r="F147" s="49" t="str">
        <f>VLOOKUP('Programmes (ENG)'!F147, 'CWM &amp; Location'!B:D, 2, FALSE)</f>
        <v>Bwrdd Iechyd Prifysgol Cwm Taf Morgannwg</v>
      </c>
      <c r="G147" s="49" t="str">
        <f>IF('Programmes (ENG)'!G147="Supervisor to be confirmed", "Goruchwyliwr I'w Gadarnhau", 'Programmes (ENG)'!G147)</f>
        <v>Dr Clare Turner</v>
      </c>
      <c r="H147" s="47" t="str">
        <f>VLOOKUP('Programmes (ENG)'!H147, 'CWM &amp; Location'!B:D, 2, FALSE)</f>
        <v>Ysbyty Tywysoges Cymru</v>
      </c>
      <c r="I147" s="47" t="str">
        <f>VLOOKUP('Programmes (ENG)'!I147, 'CWM &amp; Location'!B:D, 2, FALSE)</f>
        <v>Pen-y-bont</v>
      </c>
      <c r="J147" s="47" t="str">
        <f>IF('Master List'!I147="", VLOOKUP('Master List'!H147, 'CWM &amp; Location'!B:D, 2, FALSE), CONCATENATE(VLOOKUP('Master List'!H147, 'CWM &amp; Location'!B:D, 2, FALSE), " / ", VLOOKUP('Master List'!I147, 'CWM &amp; Location'!B:D, 2, FALSE)))</f>
        <v>Meddygaeth Liniarol</v>
      </c>
      <c r="K147" s="47" t="str">
        <f>IF('Programmes (ENG)'!K147="Supervisor to be confirmed", "Goruchwyliwr I'w Gadarnhau", 'Programmes (ENG)'!K147)</f>
        <v>Dr Clare Turner</v>
      </c>
      <c r="L147" s="47" t="str">
        <f>VLOOKUP('Programmes (ENG)'!L147, 'CWM &amp; Location'!B:D, 2, FALSE)</f>
        <v>Ysbyty Tywysoges Cymru</v>
      </c>
      <c r="M147" s="47" t="str">
        <f>VLOOKUP('Programmes (ENG)'!M147, 'CWM &amp; Location'!B:D, 2, FALSE)</f>
        <v>Pen-y-bont</v>
      </c>
      <c r="N147" s="47" t="str">
        <f>IF('Master List'!O147="", VLOOKUP('Master List'!N147, 'CWM &amp; Location'!B:D, 2, FALSE), CONCATENATE(VLOOKUP('Master List'!N147, 'CWM &amp; Location'!B:D, 2, FALSE), " / ", VLOOKUP('Master List'!O147, 'CWM &amp; Location'!B:D, 2, FALSE)))</f>
        <v>Meddygaeth Frys</v>
      </c>
      <c r="O147" s="47" t="str">
        <f>IF('Programmes (ENG)'!O147="Supervisor to be confirmed", "Goruchwyliwr I'w Gadarnhau", 'Programmes (ENG)'!O147)</f>
        <v>Dr Zareena Jedaar</v>
      </c>
      <c r="P147" s="47" t="str">
        <f>VLOOKUP('Programmes (ENG)'!P147, 'CWM &amp; Location'!B:D, 2, FALSE)</f>
        <v>Ysbyty Tywysoges Cymru</v>
      </c>
      <c r="Q147" s="47" t="str">
        <f>VLOOKUP('Programmes (ENG)'!Q147, 'CWM &amp; Location'!B:D, 2, FALSE)</f>
        <v>Pen-y-bont</v>
      </c>
      <c r="R147" s="47" t="str">
        <f>IF('Master List'!U147="", VLOOKUP('Master List'!T147, 'CWM &amp; Location'!B:D, 2, FALSE), CONCATENATE(VLOOKUP('Master List'!T147, 'CWM &amp; Location'!B:D, 2, FALSE), " / ", VLOOKUP('Master List'!U147, 'CWM &amp; Location'!B:D, 2, FALSE)))</f>
        <v>Meddygaeth Gyffredinol (Mewnol) / Meddygaeth Anadlol</v>
      </c>
      <c r="S147" s="47" t="str">
        <f>IF('Programmes (ENG)'!S147="Supervisor to be confirmed", "Goruchwyliwr I'w Gadarnhau", 'Programmes (ENG)'!S147)</f>
        <v>Dr Jacqueline Woolley</v>
      </c>
      <c r="T147" s="49" t="str">
        <f>IF('Master List'!Y147="", "", VLOOKUP('Programmes (ENG)'!T147, 'CWM &amp; Location'!B:D, 2, FALSE))</f>
        <v/>
      </c>
      <c r="U147" s="49" t="str">
        <f>IF(T147="", "", VLOOKUP('Programmes (ENG)'!U147, 'CWM &amp; Location'!B:D, 2, FALSE))</f>
        <v/>
      </c>
      <c r="V147" s="49" t="str">
        <f>IF('Programmes (ENG)'!V147="", "", VLOOKUP('Programmes (ENG)'!V147, 'CWM &amp; Location'!B:D, 2, FALSE))</f>
        <v/>
      </c>
      <c r="W147" s="49" t="str">
        <f>IF('Programmes (ENG)'!W147="", "", IF('Programmes (ENG)'!W147="Supervisor to be confirmed", 'CWM &amp; Location'!$C$207, 'Programmes (ENG)'!W147))</f>
        <v/>
      </c>
    </row>
    <row r="148" spans="1:23" ht="33.75" customHeight="1" x14ac:dyDescent="0.25">
      <c r="A148" s="47" t="str">
        <f>'Master List'!A148</f>
        <v>FP</v>
      </c>
      <c r="B148" s="47" t="str">
        <f>'Master List'!B148</f>
        <v>F2/7A5W/049c</v>
      </c>
      <c r="C148" s="47" t="str">
        <f>'Master List'!C148</f>
        <v>WAL/F2/049c</v>
      </c>
      <c r="D148" s="48">
        <f>'Programmes (ENG)'!D148</f>
        <v>1</v>
      </c>
      <c r="E148" s="54" t="str">
        <f t="shared" si="2"/>
        <v>Meddygaeth Gyffredinol (Mewnol) / Meddygaeth Anadlol, Meddygaeth Liniarol, Meddygaeth Frys</v>
      </c>
      <c r="F148" s="49" t="str">
        <f>VLOOKUP('Programmes (ENG)'!F148, 'CWM &amp; Location'!B:D, 2, FALSE)</f>
        <v>Bwrdd Iechyd Prifysgol Cwm Taf Morgannwg</v>
      </c>
      <c r="G148" s="49" t="str">
        <f>IF('Programmes (ENG)'!G148="Supervisor to be confirmed", "Goruchwyliwr I'w Gadarnhau", 'Programmes (ENG)'!G148)</f>
        <v>Dr Jacqueline Woolley</v>
      </c>
      <c r="H148" s="47" t="str">
        <f>VLOOKUP('Programmes (ENG)'!H148, 'CWM &amp; Location'!B:D, 2, FALSE)</f>
        <v>Ysbyty Tywysoges Cymru</v>
      </c>
      <c r="I148" s="47" t="str">
        <f>VLOOKUP('Programmes (ENG)'!I148, 'CWM &amp; Location'!B:D, 2, FALSE)</f>
        <v>Pen-y-bont</v>
      </c>
      <c r="J148" s="47" t="str">
        <f>IF('Master List'!I148="", VLOOKUP('Master List'!H148, 'CWM &amp; Location'!B:D, 2, FALSE), CONCATENATE(VLOOKUP('Master List'!H148, 'CWM &amp; Location'!B:D, 2, FALSE), " / ", VLOOKUP('Master List'!I148, 'CWM &amp; Location'!B:D, 2, FALSE)))</f>
        <v>Meddygaeth Gyffredinol (Mewnol) / Meddygaeth Anadlol</v>
      </c>
      <c r="K148" s="47" t="str">
        <f>IF('Programmes (ENG)'!K148="Supervisor to be confirmed", "Goruchwyliwr I'w Gadarnhau", 'Programmes (ENG)'!K148)</f>
        <v>Dr Jacqueline Woolley</v>
      </c>
      <c r="L148" s="47" t="str">
        <f>VLOOKUP('Programmes (ENG)'!L148, 'CWM &amp; Location'!B:D, 2, FALSE)</f>
        <v>Ysbyty Tywysoges Cymru</v>
      </c>
      <c r="M148" s="47" t="str">
        <f>VLOOKUP('Programmes (ENG)'!M148, 'CWM &amp; Location'!B:D, 2, FALSE)</f>
        <v>Pen-y-bont</v>
      </c>
      <c r="N148" s="47" t="str">
        <f>IF('Master List'!O148="", VLOOKUP('Master List'!N148, 'CWM &amp; Location'!B:D, 2, FALSE), CONCATENATE(VLOOKUP('Master List'!N148, 'CWM &amp; Location'!B:D, 2, FALSE), " / ", VLOOKUP('Master List'!O148, 'CWM &amp; Location'!B:D, 2, FALSE)))</f>
        <v>Meddygaeth Liniarol</v>
      </c>
      <c r="O148" s="47" t="str">
        <f>IF('Programmes (ENG)'!O148="Supervisor to be confirmed", "Goruchwyliwr I'w Gadarnhau", 'Programmes (ENG)'!O148)</f>
        <v>Dr Clare Turner</v>
      </c>
      <c r="P148" s="47" t="str">
        <f>VLOOKUP('Programmes (ENG)'!P148, 'CWM &amp; Location'!B:D, 2, FALSE)</f>
        <v>Ysbyty Tywysoges Cymru</v>
      </c>
      <c r="Q148" s="47" t="str">
        <f>VLOOKUP('Programmes (ENG)'!Q148, 'CWM &amp; Location'!B:D, 2, FALSE)</f>
        <v>Pen-y-bont</v>
      </c>
      <c r="R148" s="47" t="str">
        <f>IF('Master List'!U148="", VLOOKUP('Master List'!T148, 'CWM &amp; Location'!B:D, 2, FALSE), CONCATENATE(VLOOKUP('Master List'!T148, 'CWM &amp; Location'!B:D, 2, FALSE), " / ", VLOOKUP('Master List'!U148, 'CWM &amp; Location'!B:D, 2, FALSE)))</f>
        <v>Meddygaeth Frys</v>
      </c>
      <c r="S148" s="47" t="str">
        <f>IF('Programmes (ENG)'!S148="Supervisor to be confirmed", "Goruchwyliwr I'w Gadarnhau", 'Programmes (ENG)'!S148)</f>
        <v>Dr Zareena Jedaar</v>
      </c>
      <c r="T148" s="49" t="str">
        <f>IF('Master List'!Y148="", "", VLOOKUP('Programmes (ENG)'!T148, 'CWM &amp; Location'!B:D, 2, FALSE))</f>
        <v/>
      </c>
      <c r="U148" s="49" t="str">
        <f>IF(T148="", "", VLOOKUP('Programmes (ENG)'!U148, 'CWM &amp; Location'!B:D, 2, FALSE))</f>
        <v/>
      </c>
      <c r="V148" s="49" t="str">
        <f>IF('Programmes (ENG)'!V148="", "", VLOOKUP('Programmes (ENG)'!V148, 'CWM &amp; Location'!B:D, 2, FALSE))</f>
        <v/>
      </c>
      <c r="W148" s="49" t="str">
        <f>IF('Programmes (ENG)'!W148="", "", IF('Programmes (ENG)'!W148="Supervisor to be confirmed", 'CWM &amp; Location'!$C$207, 'Programmes (ENG)'!W148))</f>
        <v/>
      </c>
    </row>
    <row r="149" spans="1:23" ht="33.75" customHeight="1" x14ac:dyDescent="0.25">
      <c r="A149" s="47" t="str">
        <f>'Master List'!A149</f>
        <v>SFP</v>
      </c>
      <c r="B149" s="47" t="str">
        <f>'Master List'!B149</f>
        <v>F2/7A5W/050a</v>
      </c>
      <c r="C149" s="47" t="str">
        <f>'Master List'!C149</f>
        <v>WAL/F2/050a</v>
      </c>
      <c r="D149" s="48">
        <f>'Programmes (ENG)'!D149</f>
        <v>1</v>
      </c>
      <c r="E149" s="54" t="str">
        <f t="shared" si="2"/>
        <v>Obstetreg a Gynaecoleg, Practis Cyffredinol, Pediatreg, Academaidd (SFP)</v>
      </c>
      <c r="F149" s="49" t="str">
        <f>VLOOKUP('Programmes (ENG)'!F149, 'CWM &amp; Location'!B:D, 2, FALSE)</f>
        <v>Bwrdd Iechyd Prifysgol Cwm Taf Morgannwg</v>
      </c>
      <c r="G149" s="49" t="str">
        <f>IF('Programmes (ENG)'!G149="Supervisor to be confirmed", "Goruchwyliwr I'w Gadarnhau", 'Programmes (ENG)'!G149)</f>
        <v>Prof Lavinia Margarit</v>
      </c>
      <c r="H149" s="47" t="str">
        <f>VLOOKUP('Programmes (ENG)'!H149, 'CWM &amp; Location'!B:D, 2, FALSE)</f>
        <v>Ysbyty Tywysoges Cymru</v>
      </c>
      <c r="I149" s="47" t="str">
        <f>VLOOKUP('Programmes (ENG)'!I149, 'CWM &amp; Location'!B:D, 2, FALSE)</f>
        <v>Pen-y-bont</v>
      </c>
      <c r="J149" s="47" t="str">
        <f>IF('Master List'!I149="", VLOOKUP('Master List'!H149, 'CWM &amp; Location'!B:D, 2, FALSE), CONCATENATE(VLOOKUP('Master List'!H149, 'CWM &amp; Location'!B:D, 2, FALSE), " / ", VLOOKUP('Master List'!I149, 'CWM &amp; Location'!B:D, 2, FALSE)))</f>
        <v>Obstetreg a Gynaecoleg</v>
      </c>
      <c r="K149" s="47" t="str">
        <f>IF('Programmes (ENG)'!K149="Supervisor to be confirmed", "Goruchwyliwr I'w Gadarnhau", 'Programmes (ENG)'!K149)</f>
        <v>Prof Lavinia Margarit</v>
      </c>
      <c r="L149" s="47" t="str">
        <f>VLOOKUP('Programmes (ENG)'!L149, 'CWM &amp; Location'!B:D, 2, FALSE)</f>
        <v>Safle I'w Gadarnhau</v>
      </c>
      <c r="M149" s="47" t="str">
        <f>VLOOKUP('Programmes (ENG)'!M149, 'CWM &amp; Location'!B:D, 2, FALSE)</f>
        <v>Safle I'w Gadarnhau</v>
      </c>
      <c r="N149" s="47" t="str">
        <f>IF('Master List'!O149="", VLOOKUP('Master List'!N149, 'CWM &amp; Location'!B:D, 2, FALSE), CONCATENATE(VLOOKUP('Master List'!N149, 'CWM &amp; Location'!B:D, 2, FALSE), " / ", VLOOKUP('Master List'!O149, 'CWM &amp; Location'!B:D, 2, FALSE)))</f>
        <v>Practis Cyffredinol</v>
      </c>
      <c r="O149" s="47" t="str">
        <f>IF('Programmes (ENG)'!O149="Supervisor to be confirmed", "Goruchwyliwr I'w Gadarnhau", 'Programmes (ENG)'!O149)</f>
        <v>Goruchwyliwr I'w Gadarnhau</v>
      </c>
      <c r="P149" s="47" t="str">
        <f>VLOOKUP('Programmes (ENG)'!P149, 'CWM &amp; Location'!B:D, 2, FALSE)</f>
        <v>Ysbyty Tywysoges Cymru</v>
      </c>
      <c r="Q149" s="47" t="str">
        <f>VLOOKUP('Programmes (ENG)'!Q149, 'CWM &amp; Location'!B:D, 2, FALSE)</f>
        <v>Pen-y-bont</v>
      </c>
      <c r="R149" s="47" t="str">
        <f>IF('Master List'!U149="", VLOOKUP('Master List'!T149, 'CWM &amp; Location'!B:D, 2, FALSE), CONCATENATE(VLOOKUP('Master List'!T149, 'CWM &amp; Location'!B:D, 2, FALSE), " / ", VLOOKUP('Master List'!U149, 'CWM &amp; Location'!B:D, 2, FALSE)))</f>
        <v>Pediatreg</v>
      </c>
      <c r="S149" s="47" t="str">
        <f>IF('Programmes (ENG)'!S149="Supervisor to be confirmed", "Goruchwyliwr I'w Gadarnhau", 'Programmes (ENG)'!S149)</f>
        <v>Dr Torsten Hildebrandt</v>
      </c>
      <c r="T149" s="49" t="str">
        <f>IF('Master List'!Y149="", "", VLOOKUP('Programmes (ENG)'!T149, 'CWM &amp; Location'!B:D, 2, FALSE))</f>
        <v>Safle I'w Gadarnhau</v>
      </c>
      <c r="U149" s="49" t="str">
        <f>IF(T149="", "", VLOOKUP('Programmes (ENG)'!U149, 'CWM &amp; Location'!B:D, 2, FALSE))</f>
        <v>Safle I'w Gadarnhau</v>
      </c>
      <c r="V149" s="49" t="str">
        <f>IF('Programmes (ENG)'!V149="", "", VLOOKUP('Programmes (ENG)'!V149, 'CWM &amp; Location'!B:D, 2, FALSE))</f>
        <v>Academaidd</v>
      </c>
      <c r="W149" s="49" t="str">
        <f>IF('Programmes (ENG)'!W149="", "", IF('Programmes (ENG)'!W149="Supervisor to be confirmed", 'CWM &amp; Location'!$C$207, 'Programmes (ENG)'!W149))</f>
        <v>Goruchwyliwr I'w Gadarnhau</v>
      </c>
    </row>
    <row r="150" spans="1:23" ht="33.75" customHeight="1" x14ac:dyDescent="0.25">
      <c r="A150" s="47" t="str">
        <f>'Master List'!A150</f>
        <v>SFP</v>
      </c>
      <c r="B150" s="47" t="str">
        <f>'Master List'!B150</f>
        <v>F2/7A5W/050b</v>
      </c>
      <c r="C150" s="47" t="str">
        <f>'Master List'!C150</f>
        <v>WAL/F2/050b</v>
      </c>
      <c r="D150" s="48">
        <f>'Programmes (ENG)'!D150</f>
        <v>1</v>
      </c>
      <c r="E150" s="54" t="str">
        <f t="shared" si="2"/>
        <v>Pediatreg, Obstetreg a Gynaecoleg, Practis Cyffredinol, Academaidd (SFP)</v>
      </c>
      <c r="F150" s="49" t="str">
        <f>VLOOKUP('Programmes (ENG)'!F150, 'CWM &amp; Location'!B:D, 2, FALSE)</f>
        <v>Bwrdd Iechyd Prifysgol Cwm Taf Morgannwg</v>
      </c>
      <c r="G150" s="49" t="str">
        <f>IF('Programmes (ENG)'!G150="Supervisor to be confirmed", "Goruchwyliwr I'w Gadarnhau", 'Programmes (ENG)'!G150)</f>
        <v>Dr Torsten Hildebrandt</v>
      </c>
      <c r="H150" s="47" t="str">
        <f>VLOOKUP('Programmes (ENG)'!H150, 'CWM &amp; Location'!B:D, 2, FALSE)</f>
        <v>Ysbyty Tywysoges Cymru</v>
      </c>
      <c r="I150" s="47" t="str">
        <f>VLOOKUP('Programmes (ENG)'!I150, 'CWM &amp; Location'!B:D, 2, FALSE)</f>
        <v>Pen-y-bont</v>
      </c>
      <c r="J150" s="47" t="str">
        <f>IF('Master List'!I150="", VLOOKUP('Master List'!H150, 'CWM &amp; Location'!B:D, 2, FALSE), CONCATENATE(VLOOKUP('Master List'!H150, 'CWM &amp; Location'!B:D, 2, FALSE), " / ", VLOOKUP('Master List'!I150, 'CWM &amp; Location'!B:D, 2, FALSE)))</f>
        <v>Pediatreg</v>
      </c>
      <c r="K150" s="47" t="str">
        <f>IF('Programmes (ENG)'!K150="Supervisor to be confirmed", "Goruchwyliwr I'w Gadarnhau", 'Programmes (ENG)'!K150)</f>
        <v>Dr Torsten Hildebrandt</v>
      </c>
      <c r="L150" s="47" t="str">
        <f>VLOOKUP('Programmes (ENG)'!L150, 'CWM &amp; Location'!B:D, 2, FALSE)</f>
        <v>Ysbyty Tywysoges Cymru</v>
      </c>
      <c r="M150" s="47" t="str">
        <f>VLOOKUP('Programmes (ENG)'!M150, 'CWM &amp; Location'!B:D, 2, FALSE)</f>
        <v>Pen-y-bont</v>
      </c>
      <c r="N150" s="47" t="str">
        <f>IF('Master List'!O150="", VLOOKUP('Master List'!N150, 'CWM &amp; Location'!B:D, 2, FALSE), CONCATENATE(VLOOKUP('Master List'!N150, 'CWM &amp; Location'!B:D, 2, FALSE), " / ", VLOOKUP('Master List'!O150, 'CWM &amp; Location'!B:D, 2, FALSE)))</f>
        <v>Obstetreg a Gynaecoleg</v>
      </c>
      <c r="O150" s="47" t="str">
        <f>IF('Programmes (ENG)'!O150="Supervisor to be confirmed", "Goruchwyliwr I'w Gadarnhau", 'Programmes (ENG)'!O150)</f>
        <v>Prof Lavinia Margarit</v>
      </c>
      <c r="P150" s="47" t="str">
        <f>VLOOKUP('Programmes (ENG)'!P150, 'CWM &amp; Location'!B:D, 2, FALSE)</f>
        <v>Safle I'w Gadarnhau</v>
      </c>
      <c r="Q150" s="47" t="str">
        <f>VLOOKUP('Programmes (ENG)'!Q150, 'CWM &amp; Location'!B:D, 2, FALSE)</f>
        <v>Safle I'w Gadarnhau</v>
      </c>
      <c r="R150" s="47" t="str">
        <f>IF('Master List'!U150="", VLOOKUP('Master List'!T150, 'CWM &amp; Location'!B:D, 2, FALSE), CONCATENATE(VLOOKUP('Master List'!T150, 'CWM &amp; Location'!B:D, 2, FALSE), " / ", VLOOKUP('Master List'!U150, 'CWM &amp; Location'!B:D, 2, FALSE)))</f>
        <v>Practis Cyffredinol</v>
      </c>
      <c r="S150" s="47" t="str">
        <f>IF('Programmes (ENG)'!S150="Supervisor to be confirmed", "Goruchwyliwr I'w Gadarnhau", 'Programmes (ENG)'!S150)</f>
        <v>Goruchwyliwr I'w Gadarnhau</v>
      </c>
      <c r="T150" s="49" t="str">
        <f>IF('Master List'!Y150="", "", VLOOKUP('Programmes (ENG)'!T150, 'CWM &amp; Location'!B:D, 2, FALSE))</f>
        <v>Safle I'w Gadarnhau</v>
      </c>
      <c r="U150" s="49" t="str">
        <f>IF(T150="", "", VLOOKUP('Programmes (ENG)'!U150, 'CWM &amp; Location'!B:D, 2, FALSE))</f>
        <v>Safle I'w Gadarnhau</v>
      </c>
      <c r="V150" s="49" t="str">
        <f>IF('Programmes (ENG)'!V150="", "", VLOOKUP('Programmes (ENG)'!V150, 'CWM &amp; Location'!B:D, 2, FALSE))</f>
        <v>Academaidd</v>
      </c>
      <c r="W150" s="49" t="str">
        <f>IF('Programmes (ENG)'!W150="", "", IF('Programmes (ENG)'!W150="Supervisor to be confirmed", 'CWM &amp; Location'!$C$207, 'Programmes (ENG)'!W150))</f>
        <v>Goruchwyliwr I'w Gadarnhau</v>
      </c>
    </row>
    <row r="151" spans="1:23" ht="33.75" customHeight="1" x14ac:dyDescent="0.25">
      <c r="A151" s="47" t="str">
        <f>'Master List'!A151</f>
        <v>SFP</v>
      </c>
      <c r="B151" s="47" t="str">
        <f>'Master List'!B151</f>
        <v>F2/7A5W/050c</v>
      </c>
      <c r="C151" s="47" t="str">
        <f>'Master List'!C151</f>
        <v>WAL/F2/050c</v>
      </c>
      <c r="D151" s="48">
        <f>'Programmes (ENG)'!D151</f>
        <v>1</v>
      </c>
      <c r="E151" s="54" t="str">
        <f t="shared" si="2"/>
        <v>Practis Cyffredinol, Pediatreg, Obstetreg a Gynaecoleg, Academaidd (SFP)</v>
      </c>
      <c r="F151" s="49" t="str">
        <f>VLOOKUP('Programmes (ENG)'!F151, 'CWM &amp; Location'!B:D, 2, FALSE)</f>
        <v>Ymddiriedolaeth l'w Gadarnhau</v>
      </c>
      <c r="G151" s="49" t="str">
        <f>IF('Programmes (ENG)'!G151="Supervisor to be confirmed", "Goruchwyliwr I'w Gadarnhau", 'Programmes (ENG)'!G151)</f>
        <v>Goruchwyliwr I'w Gadarnhau</v>
      </c>
      <c r="H151" s="47" t="str">
        <f>VLOOKUP('Programmes (ENG)'!H151, 'CWM &amp; Location'!B:D, 2, FALSE)</f>
        <v>Safle I'w Gadarnhau</v>
      </c>
      <c r="I151" s="47" t="str">
        <f>VLOOKUP('Programmes (ENG)'!I151, 'CWM &amp; Location'!B:D, 2, FALSE)</f>
        <v>Safle I'w Gadarnhau</v>
      </c>
      <c r="J151" s="47" t="str">
        <f>IF('Master List'!I151="", VLOOKUP('Master List'!H151, 'CWM &amp; Location'!B:D, 2, FALSE), CONCATENATE(VLOOKUP('Master List'!H151, 'CWM &amp; Location'!B:D, 2, FALSE), " / ", VLOOKUP('Master List'!I151, 'CWM &amp; Location'!B:D, 2, FALSE)))</f>
        <v>Practis Cyffredinol</v>
      </c>
      <c r="K151" s="47" t="str">
        <f>IF('Programmes (ENG)'!K151="Supervisor to be confirmed", "Goruchwyliwr I'w Gadarnhau", 'Programmes (ENG)'!K151)</f>
        <v>Goruchwyliwr I'w Gadarnhau</v>
      </c>
      <c r="L151" s="47" t="str">
        <f>VLOOKUP('Programmes (ENG)'!L151, 'CWM &amp; Location'!B:D, 2, FALSE)</f>
        <v>Ysbyty Tywysoges Cymru</v>
      </c>
      <c r="M151" s="47" t="str">
        <f>VLOOKUP('Programmes (ENG)'!M151, 'CWM &amp; Location'!B:D, 2, FALSE)</f>
        <v>Pen-y-bont</v>
      </c>
      <c r="N151" s="47" t="str">
        <f>IF('Master List'!O151="", VLOOKUP('Master List'!N151, 'CWM &amp; Location'!B:D, 2, FALSE), CONCATENATE(VLOOKUP('Master List'!N151, 'CWM &amp; Location'!B:D, 2, FALSE), " / ", VLOOKUP('Master List'!O151, 'CWM &amp; Location'!B:D, 2, FALSE)))</f>
        <v>Pediatreg</v>
      </c>
      <c r="O151" s="47" t="str">
        <f>IF('Programmes (ENG)'!O151="Supervisor to be confirmed", "Goruchwyliwr I'w Gadarnhau", 'Programmes (ENG)'!O151)</f>
        <v>Dr Torsten Hildebrandt</v>
      </c>
      <c r="P151" s="47" t="str">
        <f>VLOOKUP('Programmes (ENG)'!P151, 'CWM &amp; Location'!B:D, 2, FALSE)</f>
        <v>Ysbyty Tywysoges Cymru</v>
      </c>
      <c r="Q151" s="47" t="str">
        <f>VLOOKUP('Programmes (ENG)'!Q151, 'CWM &amp; Location'!B:D, 2, FALSE)</f>
        <v>Pen-y-bont</v>
      </c>
      <c r="R151" s="47" t="str">
        <f>IF('Master List'!U151="", VLOOKUP('Master List'!T151, 'CWM &amp; Location'!B:D, 2, FALSE), CONCATENATE(VLOOKUP('Master List'!T151, 'CWM &amp; Location'!B:D, 2, FALSE), " / ", VLOOKUP('Master List'!U151, 'CWM &amp; Location'!B:D, 2, FALSE)))</f>
        <v>Obstetreg a Gynaecoleg</v>
      </c>
      <c r="S151" s="47" t="str">
        <f>IF('Programmes (ENG)'!S151="Supervisor to be confirmed", "Goruchwyliwr I'w Gadarnhau", 'Programmes (ENG)'!S151)</f>
        <v>Prof Lavinia Margarit</v>
      </c>
      <c r="T151" s="49" t="str">
        <f>IF('Master List'!Y151="", "", VLOOKUP('Programmes (ENG)'!T151, 'CWM &amp; Location'!B:D, 2, FALSE))</f>
        <v>Safle I'w Gadarnhau</v>
      </c>
      <c r="U151" s="49" t="str">
        <f>IF(T151="", "", VLOOKUP('Programmes (ENG)'!U151, 'CWM &amp; Location'!B:D, 2, FALSE))</f>
        <v>Safle I'w Gadarnhau</v>
      </c>
      <c r="V151" s="49" t="str">
        <f>IF('Programmes (ENG)'!V151="", "", VLOOKUP('Programmes (ENG)'!V151, 'CWM &amp; Location'!B:D, 2, FALSE))</f>
        <v>Academaidd</v>
      </c>
      <c r="W151" s="49" t="str">
        <f>IF('Programmes (ENG)'!W151="", "", IF('Programmes (ENG)'!W151="Supervisor to be confirmed", 'CWM &amp; Location'!$C$207, 'Programmes (ENG)'!W151))</f>
        <v>Goruchwyliwr I'w Gadarnhau</v>
      </c>
    </row>
    <row r="152" spans="1:23" ht="33.75" customHeight="1" x14ac:dyDescent="0.25">
      <c r="A152" s="47" t="str">
        <f>'Master List'!A152</f>
        <v>FP</v>
      </c>
      <c r="B152" s="47" t="str">
        <f>'Master List'!B152</f>
        <v>F2/7A5W/051a</v>
      </c>
      <c r="C152" s="47" t="str">
        <f>'Master List'!C152</f>
        <v>WAL/F2/051a</v>
      </c>
      <c r="D152" s="48">
        <f>'Programmes (ENG)'!D152</f>
        <v>1</v>
      </c>
      <c r="E152" s="54" t="str">
        <f t="shared" si="2"/>
        <v>Meddygaeth Frys, Seiciatreg Henaint, Cardioleg</v>
      </c>
      <c r="F152" s="49" t="str">
        <f>VLOOKUP('Programmes (ENG)'!F152, 'CWM &amp; Location'!B:D, 2, FALSE)</f>
        <v>Bwrdd Iechyd Prifysgol Cwm Taf Morgannwg</v>
      </c>
      <c r="G152" s="49" t="str">
        <f>IF('Programmes (ENG)'!G152="Supervisor to be confirmed", "Goruchwyliwr I'w Gadarnhau", 'Programmes (ENG)'!G152)</f>
        <v>Dr Zareena Jedaar</v>
      </c>
      <c r="H152" s="47" t="str">
        <f>VLOOKUP('Programmes (ENG)'!H152, 'CWM &amp; Location'!B:D, 2, FALSE)</f>
        <v>Ysbyty Tywysoges Cymru</v>
      </c>
      <c r="I152" s="47" t="str">
        <f>VLOOKUP('Programmes (ENG)'!I152, 'CWM &amp; Location'!B:D, 2, FALSE)</f>
        <v>Pen-y-bont</v>
      </c>
      <c r="J152" s="47" t="str">
        <f>IF('Master List'!I152="", VLOOKUP('Master List'!H152, 'CWM &amp; Location'!B:D, 2, FALSE), CONCATENATE(VLOOKUP('Master List'!H152, 'CWM &amp; Location'!B:D, 2, FALSE), " / ", VLOOKUP('Master List'!I152, 'CWM &amp; Location'!B:D, 2, FALSE)))</f>
        <v>Meddygaeth Frys</v>
      </c>
      <c r="K152" s="47" t="str">
        <f>IF('Programmes (ENG)'!K152="Supervisor to be confirmed", "Goruchwyliwr I'w Gadarnhau", 'Programmes (ENG)'!K152)</f>
        <v>Dr Zareena Jedaar</v>
      </c>
      <c r="L152" s="47" t="str">
        <f>VLOOKUP('Programmes (ENG)'!L152, 'CWM &amp; Location'!B:D, 2, FALSE)</f>
        <v>Ysbyty Tywysoges Cymru</v>
      </c>
      <c r="M152" s="47" t="str">
        <f>VLOOKUP('Programmes (ENG)'!M152, 'CWM &amp; Location'!B:D, 2, FALSE)</f>
        <v>Pen-y-bont</v>
      </c>
      <c r="N152" s="47" t="str">
        <f>IF('Master List'!O152="", VLOOKUP('Master List'!N152, 'CWM &amp; Location'!B:D, 2, FALSE), CONCATENATE(VLOOKUP('Master List'!N152, 'CWM &amp; Location'!B:D, 2, FALSE), " / ", VLOOKUP('Master List'!O152, 'CWM &amp; Location'!B:D, 2, FALSE)))</f>
        <v>Seiciatreg Henaint</v>
      </c>
      <c r="O152" s="47" t="str">
        <f>IF('Programmes (ENG)'!O152="Supervisor to be confirmed", "Goruchwyliwr I'w Gadarnhau", 'Programmes (ENG)'!O152)</f>
        <v>Dr Pravir Prasad</v>
      </c>
      <c r="P152" s="47" t="str">
        <f>VLOOKUP('Programmes (ENG)'!P152, 'CWM &amp; Location'!B:D, 2, FALSE)</f>
        <v>Ysbyty Tywysoges Cymru</v>
      </c>
      <c r="Q152" s="47" t="str">
        <f>VLOOKUP('Programmes (ENG)'!Q152, 'CWM &amp; Location'!B:D, 2, FALSE)</f>
        <v>Pen-y-bont</v>
      </c>
      <c r="R152" s="47" t="str">
        <f>IF('Master List'!U152="", VLOOKUP('Master List'!T152, 'CWM &amp; Location'!B:D, 2, FALSE), CONCATENATE(VLOOKUP('Master List'!T152, 'CWM &amp; Location'!B:D, 2, FALSE), " / ", VLOOKUP('Master List'!U152, 'CWM &amp; Location'!B:D, 2, FALSE)))</f>
        <v>Cardioleg</v>
      </c>
      <c r="S152" s="47" t="str">
        <f>IF('Programmes (ENG)'!S152="Supervisor to be confirmed", "Goruchwyliwr I'w Gadarnhau", 'Programmes (ENG)'!S152)</f>
        <v>Dr Aaron Wong</v>
      </c>
      <c r="T152" s="49" t="str">
        <f>IF('Master List'!Y152="", "", VLOOKUP('Programmes (ENG)'!T152, 'CWM &amp; Location'!B:D, 2, FALSE))</f>
        <v/>
      </c>
      <c r="U152" s="49" t="str">
        <f>IF(T152="", "", VLOOKUP('Programmes (ENG)'!U152, 'CWM &amp; Location'!B:D, 2, FALSE))</f>
        <v/>
      </c>
      <c r="V152" s="49" t="str">
        <f>IF('Programmes (ENG)'!V152="", "", VLOOKUP('Programmes (ENG)'!V152, 'CWM &amp; Location'!B:D, 2, FALSE))</f>
        <v/>
      </c>
      <c r="W152" s="49" t="str">
        <f>IF('Programmes (ENG)'!W152="", "", IF('Programmes (ENG)'!W152="Supervisor to be confirmed", 'CWM &amp; Location'!$C$207, 'Programmes (ENG)'!W152))</f>
        <v/>
      </c>
    </row>
    <row r="153" spans="1:23" ht="33.75" customHeight="1" x14ac:dyDescent="0.25">
      <c r="A153" s="47" t="str">
        <f>'Master List'!A153</f>
        <v>FP</v>
      </c>
      <c r="B153" s="47" t="str">
        <f>'Master List'!B153</f>
        <v>F2/7A5W/051b</v>
      </c>
      <c r="C153" s="47" t="str">
        <f>'Master List'!C153</f>
        <v>WAL/F2/051b</v>
      </c>
      <c r="D153" s="48">
        <f>'Programmes (ENG)'!D153</f>
        <v>1</v>
      </c>
      <c r="E153" s="54" t="str">
        <f t="shared" si="2"/>
        <v>Cardioleg, Meddygaeth Frys, Seiciatreg Henaint</v>
      </c>
      <c r="F153" s="49" t="str">
        <f>VLOOKUP('Programmes (ENG)'!F153, 'CWM &amp; Location'!B:D, 2, FALSE)</f>
        <v>Bwrdd Iechyd Prifysgol Cwm Taf Morgannwg</v>
      </c>
      <c r="G153" s="49" t="str">
        <f>IF('Programmes (ENG)'!G153="Supervisor to be confirmed", "Goruchwyliwr I'w Gadarnhau", 'Programmes (ENG)'!G153)</f>
        <v>Dr Aaron Wong</v>
      </c>
      <c r="H153" s="47" t="str">
        <f>VLOOKUP('Programmes (ENG)'!H153, 'CWM &amp; Location'!B:D, 2, FALSE)</f>
        <v>Ysbyty Tywysoges Cymru</v>
      </c>
      <c r="I153" s="47" t="str">
        <f>VLOOKUP('Programmes (ENG)'!I153, 'CWM &amp; Location'!B:D, 2, FALSE)</f>
        <v>Pen-y-bont</v>
      </c>
      <c r="J153" s="47" t="str">
        <f>IF('Master List'!I153="", VLOOKUP('Master List'!H153, 'CWM &amp; Location'!B:D, 2, FALSE), CONCATENATE(VLOOKUP('Master List'!H153, 'CWM &amp; Location'!B:D, 2, FALSE), " / ", VLOOKUP('Master List'!I153, 'CWM &amp; Location'!B:D, 2, FALSE)))</f>
        <v>Cardioleg</v>
      </c>
      <c r="K153" s="47" t="str">
        <f>IF('Programmes (ENG)'!K153="Supervisor to be confirmed", "Goruchwyliwr I'w Gadarnhau", 'Programmes (ENG)'!K153)</f>
        <v>Dr Aaron Wong</v>
      </c>
      <c r="L153" s="47" t="str">
        <f>VLOOKUP('Programmes (ENG)'!L153, 'CWM &amp; Location'!B:D, 2, FALSE)</f>
        <v>Ysbyty Tywysoges Cymru</v>
      </c>
      <c r="M153" s="47" t="str">
        <f>VLOOKUP('Programmes (ENG)'!M153, 'CWM &amp; Location'!B:D, 2, FALSE)</f>
        <v>Pen-y-bont</v>
      </c>
      <c r="N153" s="47" t="str">
        <f>IF('Master List'!O153="", VLOOKUP('Master List'!N153, 'CWM &amp; Location'!B:D, 2, FALSE), CONCATENATE(VLOOKUP('Master List'!N153, 'CWM &amp; Location'!B:D, 2, FALSE), " / ", VLOOKUP('Master List'!O153, 'CWM &amp; Location'!B:D, 2, FALSE)))</f>
        <v>Meddygaeth Frys</v>
      </c>
      <c r="O153" s="47" t="str">
        <f>IF('Programmes (ENG)'!O153="Supervisor to be confirmed", "Goruchwyliwr I'w Gadarnhau", 'Programmes (ENG)'!O153)</f>
        <v>Dr Zareena Jedaar</v>
      </c>
      <c r="P153" s="47" t="str">
        <f>VLOOKUP('Programmes (ENG)'!P153, 'CWM &amp; Location'!B:D, 2, FALSE)</f>
        <v>Ysbyty Tywysoges Cymru</v>
      </c>
      <c r="Q153" s="47" t="str">
        <f>VLOOKUP('Programmes (ENG)'!Q153, 'CWM &amp; Location'!B:D, 2, FALSE)</f>
        <v>Pen-y-bont</v>
      </c>
      <c r="R153" s="47" t="str">
        <f>IF('Master List'!U153="", VLOOKUP('Master List'!T153, 'CWM &amp; Location'!B:D, 2, FALSE), CONCATENATE(VLOOKUP('Master List'!T153, 'CWM &amp; Location'!B:D, 2, FALSE), " / ", VLOOKUP('Master List'!U153, 'CWM &amp; Location'!B:D, 2, FALSE)))</f>
        <v>Seiciatreg Henaint</v>
      </c>
      <c r="S153" s="47" t="str">
        <f>IF('Programmes (ENG)'!S153="Supervisor to be confirmed", "Goruchwyliwr I'w Gadarnhau", 'Programmes (ENG)'!S153)</f>
        <v>Dr Pravir Prasad</v>
      </c>
      <c r="T153" s="49" t="str">
        <f>IF('Master List'!Y153="", "", VLOOKUP('Programmes (ENG)'!T153, 'CWM &amp; Location'!B:D, 2, FALSE))</f>
        <v/>
      </c>
      <c r="U153" s="49" t="str">
        <f>IF(T153="", "", VLOOKUP('Programmes (ENG)'!U153, 'CWM &amp; Location'!B:D, 2, FALSE))</f>
        <v/>
      </c>
      <c r="V153" s="49" t="str">
        <f>IF('Programmes (ENG)'!V153="", "", VLOOKUP('Programmes (ENG)'!V153, 'CWM &amp; Location'!B:D, 2, FALSE))</f>
        <v/>
      </c>
      <c r="W153" s="49" t="str">
        <f>IF('Programmes (ENG)'!W153="", "", IF('Programmes (ENG)'!W153="Supervisor to be confirmed", 'CWM &amp; Location'!$C$207, 'Programmes (ENG)'!W153))</f>
        <v/>
      </c>
    </row>
    <row r="154" spans="1:23" ht="33.75" customHeight="1" x14ac:dyDescent="0.25">
      <c r="A154" s="47" t="str">
        <f>'Master List'!A154</f>
        <v>FP</v>
      </c>
      <c r="B154" s="47" t="str">
        <f>'Master List'!B154</f>
        <v>F2/7A5W/051c</v>
      </c>
      <c r="C154" s="47" t="str">
        <f>'Master List'!C154</f>
        <v>WAL/F2/051c</v>
      </c>
      <c r="D154" s="48">
        <f>'Programmes (ENG)'!D154</f>
        <v>1</v>
      </c>
      <c r="E154" s="54" t="str">
        <f t="shared" si="2"/>
        <v>Seiciatreg Henaint, Cardioleg, Meddygaeth Frys</v>
      </c>
      <c r="F154" s="49" t="str">
        <f>VLOOKUP('Programmes (ENG)'!F154, 'CWM &amp; Location'!B:D, 2, FALSE)</f>
        <v>Bwrdd Iechyd Prifysgol Cwm Taf Morgannwg</v>
      </c>
      <c r="G154" s="49" t="str">
        <f>IF('Programmes (ENG)'!G154="Supervisor to be confirmed", "Goruchwyliwr I'w Gadarnhau", 'Programmes (ENG)'!G154)</f>
        <v>Dr Pravir Prasad</v>
      </c>
      <c r="H154" s="47" t="str">
        <f>VLOOKUP('Programmes (ENG)'!H154, 'CWM &amp; Location'!B:D, 2, FALSE)</f>
        <v>Ysbyty Tywysoges Cymru</v>
      </c>
      <c r="I154" s="47" t="str">
        <f>VLOOKUP('Programmes (ENG)'!I154, 'CWM &amp; Location'!B:D, 2, FALSE)</f>
        <v>Pen-y-bont</v>
      </c>
      <c r="J154" s="47" t="str">
        <f>IF('Master List'!I154="", VLOOKUP('Master List'!H154, 'CWM &amp; Location'!B:D, 2, FALSE), CONCATENATE(VLOOKUP('Master List'!H154, 'CWM &amp; Location'!B:D, 2, FALSE), " / ", VLOOKUP('Master List'!I154, 'CWM &amp; Location'!B:D, 2, FALSE)))</f>
        <v>Seiciatreg Henaint</v>
      </c>
      <c r="K154" s="47" t="str">
        <f>IF('Programmes (ENG)'!K154="Supervisor to be confirmed", "Goruchwyliwr I'w Gadarnhau", 'Programmes (ENG)'!K154)</f>
        <v>Dr Pravir Prasad</v>
      </c>
      <c r="L154" s="47" t="str">
        <f>VLOOKUP('Programmes (ENG)'!L154, 'CWM &amp; Location'!B:D, 2, FALSE)</f>
        <v>Ysbyty Tywysoges Cymru</v>
      </c>
      <c r="M154" s="47" t="str">
        <f>VLOOKUP('Programmes (ENG)'!M154, 'CWM &amp; Location'!B:D, 2, FALSE)</f>
        <v>Pen-y-bont</v>
      </c>
      <c r="N154" s="47" t="str">
        <f>IF('Master List'!O154="", VLOOKUP('Master List'!N154, 'CWM &amp; Location'!B:D, 2, FALSE), CONCATENATE(VLOOKUP('Master List'!N154, 'CWM &amp; Location'!B:D, 2, FALSE), " / ", VLOOKUP('Master List'!O154, 'CWM &amp; Location'!B:D, 2, FALSE)))</f>
        <v>Cardioleg</v>
      </c>
      <c r="O154" s="47" t="str">
        <f>IF('Programmes (ENG)'!O154="Supervisor to be confirmed", "Goruchwyliwr I'w Gadarnhau", 'Programmes (ENG)'!O154)</f>
        <v>Dr Aaron Wong</v>
      </c>
      <c r="P154" s="47" t="str">
        <f>VLOOKUP('Programmes (ENG)'!P154, 'CWM &amp; Location'!B:D, 2, FALSE)</f>
        <v>Ysbyty Tywysoges Cymru</v>
      </c>
      <c r="Q154" s="47" t="str">
        <f>VLOOKUP('Programmes (ENG)'!Q154, 'CWM &amp; Location'!B:D, 2, FALSE)</f>
        <v>Pen-y-bont</v>
      </c>
      <c r="R154" s="47" t="str">
        <f>IF('Master List'!U154="", VLOOKUP('Master List'!T154, 'CWM &amp; Location'!B:D, 2, FALSE), CONCATENATE(VLOOKUP('Master List'!T154, 'CWM &amp; Location'!B:D, 2, FALSE), " / ", VLOOKUP('Master List'!U154, 'CWM &amp; Location'!B:D, 2, FALSE)))</f>
        <v>Meddygaeth Frys</v>
      </c>
      <c r="S154" s="47" t="str">
        <f>IF('Programmes (ENG)'!S154="Supervisor to be confirmed", "Goruchwyliwr I'w Gadarnhau", 'Programmes (ENG)'!S154)</f>
        <v>Dr Zareena Jedaar</v>
      </c>
      <c r="T154" s="49" t="str">
        <f>IF('Master List'!Y154="", "", VLOOKUP('Programmes (ENG)'!T154, 'CWM &amp; Location'!B:D, 2, FALSE))</f>
        <v/>
      </c>
      <c r="U154" s="49" t="str">
        <f>IF(T154="", "", VLOOKUP('Programmes (ENG)'!U154, 'CWM &amp; Location'!B:D, 2, FALSE))</f>
        <v/>
      </c>
      <c r="V154" s="49" t="str">
        <f>IF('Programmes (ENG)'!V154="", "", VLOOKUP('Programmes (ENG)'!V154, 'CWM &amp; Location'!B:D, 2, FALSE))</f>
        <v/>
      </c>
      <c r="W154" s="49" t="str">
        <f>IF('Programmes (ENG)'!W154="", "", IF('Programmes (ENG)'!W154="Supervisor to be confirmed", 'CWM &amp; Location'!$C$207, 'Programmes (ENG)'!W154))</f>
        <v/>
      </c>
    </row>
    <row r="155" spans="1:23" ht="33.75" customHeight="1" x14ac:dyDescent="0.25">
      <c r="A155" s="47" t="str">
        <f>'Master List'!A155</f>
        <v>FP</v>
      </c>
      <c r="B155" s="47" t="str">
        <f>'Master List'!B155</f>
        <v>F2/7A5N/052a</v>
      </c>
      <c r="C155" s="47" t="str">
        <f>'Master List'!C155</f>
        <v>WAL/F2/052a</v>
      </c>
      <c r="D155" s="48">
        <f>'Programmes (ENG)'!D155</f>
        <v>1</v>
      </c>
      <c r="E155" s="54" t="str">
        <f t="shared" si="2"/>
        <v>Meddygaeth Gyffredinol (Mewnol) / Meddygaeth Anadlol, Meddygaeth Frys, Pediatreg</v>
      </c>
      <c r="F155" s="49" t="str">
        <f>VLOOKUP('Programmes (ENG)'!F155, 'CWM &amp; Location'!B:D, 2, FALSE)</f>
        <v>Bwrdd Iechyd Prifysgol Cwm Taf Morgannwg</v>
      </c>
      <c r="G155" s="49" t="str">
        <f>IF('Programmes (ENG)'!G155="Supervisor to be confirmed", "Goruchwyliwr I'w Gadarnhau", 'Programmes (ENG)'!G155)</f>
        <v>Dr Shehnoor Tarique</v>
      </c>
      <c r="H155" s="47" t="str">
        <f>VLOOKUP('Programmes (ENG)'!H155, 'CWM &amp; Location'!B:D, 2, FALSE)</f>
        <v>Ysbyty'r Tywysog Siarl</v>
      </c>
      <c r="I155" s="47" t="str">
        <f>VLOOKUP('Programmes (ENG)'!I155, 'CWM &amp; Location'!B:D, 2, FALSE)</f>
        <v>Merthyr Tudful</v>
      </c>
      <c r="J155" s="47" t="str">
        <f>IF('Master List'!I155="", VLOOKUP('Master List'!H155, 'CWM &amp; Location'!B:D, 2, FALSE), CONCATENATE(VLOOKUP('Master List'!H155, 'CWM &amp; Location'!B:D, 2, FALSE), " / ", VLOOKUP('Master List'!I155, 'CWM &amp; Location'!B:D, 2, FALSE)))</f>
        <v>Meddygaeth Gyffredinol (Mewnol) / Meddygaeth Anadlol</v>
      </c>
      <c r="K155" s="47" t="str">
        <f>IF('Programmes (ENG)'!K155="Supervisor to be confirmed", "Goruchwyliwr I'w Gadarnhau", 'Programmes (ENG)'!K155)</f>
        <v>Dr Shehnoor Tarique</v>
      </c>
      <c r="L155" s="47" t="str">
        <f>VLOOKUP('Programmes (ENG)'!L155, 'CWM &amp; Location'!B:D, 2, FALSE)</f>
        <v>Ysbyty'r Tywysog Siarl</v>
      </c>
      <c r="M155" s="47" t="str">
        <f>VLOOKUP('Programmes (ENG)'!M155, 'CWM &amp; Location'!B:D, 2, FALSE)</f>
        <v>Merthyr Tudful</v>
      </c>
      <c r="N155" s="47" t="str">
        <f>IF('Master List'!O155="", VLOOKUP('Master List'!N155, 'CWM &amp; Location'!B:D, 2, FALSE), CONCATENATE(VLOOKUP('Master List'!N155, 'CWM &amp; Location'!B:D, 2, FALSE), " / ", VLOOKUP('Master List'!O155, 'CWM &amp; Location'!B:D, 2, FALSE)))</f>
        <v>Meddygaeth Frys</v>
      </c>
      <c r="O155" s="47" t="str">
        <f>IF('Programmes (ENG)'!O155="Supervisor to be confirmed", "Goruchwyliwr I'w Gadarnhau", 'Programmes (ENG)'!O155)</f>
        <v>Dr Mateusz Szmidt</v>
      </c>
      <c r="P155" s="47" t="str">
        <f>VLOOKUP('Programmes (ENG)'!P155, 'CWM &amp; Location'!B:D, 2, FALSE)</f>
        <v>Ysbyty'r Tywysog Siarl / Ysbyty Brenhinol Morgannwg</v>
      </c>
      <c r="Q155" s="47" t="str">
        <f>VLOOKUP('Programmes (ENG)'!Q155, 'CWM &amp; Location'!B:D, 2, FALSE)</f>
        <v>Merthyr Tudful / Llantrisant</v>
      </c>
      <c r="R155" s="47" t="str">
        <f>IF('Master List'!U155="", VLOOKUP('Master List'!T155, 'CWM &amp; Location'!B:D, 2, FALSE), CONCATENATE(VLOOKUP('Master List'!T155, 'CWM &amp; Location'!B:D, 2, FALSE), " / ", VLOOKUP('Master List'!U155, 'CWM &amp; Location'!B:D, 2, FALSE)))</f>
        <v>Pediatreg</v>
      </c>
      <c r="S155" s="47" t="str">
        <f>IF('Programmes (ENG)'!S155="Supervisor to be confirmed", "Goruchwyliwr I'w Gadarnhau", 'Programmes (ENG)'!S155)</f>
        <v>Dr Omotakin Omolokun</v>
      </c>
      <c r="T155" s="49" t="str">
        <f>IF('Master List'!Y155="", "", VLOOKUP('Programmes (ENG)'!T155, 'CWM &amp; Location'!B:D, 2, FALSE))</f>
        <v/>
      </c>
      <c r="U155" s="49" t="str">
        <f>IF(T155="", "", VLOOKUP('Programmes (ENG)'!U155, 'CWM &amp; Location'!B:D, 2, FALSE))</f>
        <v/>
      </c>
      <c r="V155" s="49" t="str">
        <f>IF('Programmes (ENG)'!V155="", "", VLOOKUP('Programmes (ENG)'!V155, 'CWM &amp; Location'!B:D, 2, FALSE))</f>
        <v/>
      </c>
      <c r="W155" s="49" t="str">
        <f>IF('Programmes (ENG)'!W155="", "", IF('Programmes (ENG)'!W155="Supervisor to be confirmed", 'CWM &amp; Location'!$C$207, 'Programmes (ENG)'!W155))</f>
        <v/>
      </c>
    </row>
    <row r="156" spans="1:23" ht="33.75" customHeight="1" x14ac:dyDescent="0.25">
      <c r="A156" s="47" t="str">
        <f>'Master List'!A156</f>
        <v>FP</v>
      </c>
      <c r="B156" s="47" t="str">
        <f>'Master List'!B156</f>
        <v>F2/7A5N/052b</v>
      </c>
      <c r="C156" s="47" t="str">
        <f>'Master List'!C156</f>
        <v>WAL/F2/052b</v>
      </c>
      <c r="D156" s="48">
        <f>'Programmes (ENG)'!D156</f>
        <v>1</v>
      </c>
      <c r="E156" s="54" t="str">
        <f t="shared" si="2"/>
        <v>Pediatreg, Meddygaeth Gyffredinol (Mewnol) / Meddygaeth Anadlol, Meddygaeth Frys</v>
      </c>
      <c r="F156" s="49" t="str">
        <f>VLOOKUP('Programmes (ENG)'!F156, 'CWM &amp; Location'!B:D, 2, FALSE)</f>
        <v>Bwrdd Iechyd Prifysgol Cwm Taf Morgannwg</v>
      </c>
      <c r="G156" s="49" t="str">
        <f>IF('Programmes (ENG)'!G156="Supervisor to be confirmed", "Goruchwyliwr I'w Gadarnhau", 'Programmes (ENG)'!G156)</f>
        <v>Dr Omotakin Omolokun</v>
      </c>
      <c r="H156" s="47" t="str">
        <f>VLOOKUP('Programmes (ENG)'!H156, 'CWM &amp; Location'!B:D, 2, FALSE)</f>
        <v>Ysbyty'r Tywysog Siarl / Ysbyty Brenhinol Morgannwg</v>
      </c>
      <c r="I156" s="47" t="str">
        <f>VLOOKUP('Programmes (ENG)'!I156, 'CWM &amp; Location'!B:D, 2, FALSE)</f>
        <v>Merthyr Tudful / Llantrisant</v>
      </c>
      <c r="J156" s="47" t="str">
        <f>IF('Master List'!I156="", VLOOKUP('Master List'!H156, 'CWM &amp; Location'!B:D, 2, FALSE), CONCATENATE(VLOOKUP('Master List'!H156, 'CWM &amp; Location'!B:D, 2, FALSE), " / ", VLOOKUP('Master List'!I156, 'CWM &amp; Location'!B:D, 2, FALSE)))</f>
        <v>Pediatreg</v>
      </c>
      <c r="K156" s="47" t="str">
        <f>IF('Programmes (ENG)'!K156="Supervisor to be confirmed", "Goruchwyliwr I'w Gadarnhau", 'Programmes (ENG)'!K156)</f>
        <v>Dr Omotakin Omolokun</v>
      </c>
      <c r="L156" s="47" t="str">
        <f>VLOOKUP('Programmes (ENG)'!L156, 'CWM &amp; Location'!B:D, 2, FALSE)</f>
        <v>Ysbyty'r Tywysog Siarl</v>
      </c>
      <c r="M156" s="47" t="str">
        <f>VLOOKUP('Programmes (ENG)'!M156, 'CWM &amp; Location'!B:D, 2, FALSE)</f>
        <v>Merthyr Tudful</v>
      </c>
      <c r="N156" s="47" t="str">
        <f>IF('Master List'!O156="", VLOOKUP('Master List'!N156, 'CWM &amp; Location'!B:D, 2, FALSE), CONCATENATE(VLOOKUP('Master List'!N156, 'CWM &amp; Location'!B:D, 2, FALSE), " / ", VLOOKUP('Master List'!O156, 'CWM &amp; Location'!B:D, 2, FALSE)))</f>
        <v>Meddygaeth Gyffredinol (Mewnol) / Meddygaeth Anadlol</v>
      </c>
      <c r="O156" s="47" t="str">
        <f>IF('Programmes (ENG)'!O156="Supervisor to be confirmed", "Goruchwyliwr I'w Gadarnhau", 'Programmes (ENG)'!O156)</f>
        <v>Dr Shehnoor Tarique</v>
      </c>
      <c r="P156" s="47" t="str">
        <f>VLOOKUP('Programmes (ENG)'!P156, 'CWM &amp; Location'!B:D, 2, FALSE)</f>
        <v>Ysbyty'r Tywysog Siarl</v>
      </c>
      <c r="Q156" s="47" t="str">
        <f>VLOOKUP('Programmes (ENG)'!Q156, 'CWM &amp; Location'!B:D, 2, FALSE)</f>
        <v>Merthyr Tudful</v>
      </c>
      <c r="R156" s="47" t="str">
        <f>IF('Master List'!U156="", VLOOKUP('Master List'!T156, 'CWM &amp; Location'!B:D, 2, FALSE), CONCATENATE(VLOOKUP('Master List'!T156, 'CWM &amp; Location'!B:D, 2, FALSE), " / ", VLOOKUP('Master List'!U156, 'CWM &amp; Location'!B:D, 2, FALSE)))</f>
        <v>Meddygaeth Frys</v>
      </c>
      <c r="S156" s="47" t="str">
        <f>IF('Programmes (ENG)'!S156="Supervisor to be confirmed", "Goruchwyliwr I'w Gadarnhau", 'Programmes (ENG)'!S156)</f>
        <v>Dr Mateusz Szmidt</v>
      </c>
      <c r="T156" s="49" t="str">
        <f>IF('Master List'!Y156="", "", VLOOKUP('Programmes (ENG)'!T156, 'CWM &amp; Location'!B:D, 2, FALSE))</f>
        <v/>
      </c>
      <c r="U156" s="49" t="str">
        <f>IF(T156="", "", VLOOKUP('Programmes (ENG)'!U156, 'CWM &amp; Location'!B:D, 2, FALSE))</f>
        <v/>
      </c>
      <c r="V156" s="49" t="str">
        <f>IF('Programmes (ENG)'!V156="", "", VLOOKUP('Programmes (ENG)'!V156, 'CWM &amp; Location'!B:D, 2, FALSE))</f>
        <v/>
      </c>
      <c r="W156" s="49" t="str">
        <f>IF('Programmes (ENG)'!W156="", "", IF('Programmes (ENG)'!W156="Supervisor to be confirmed", 'CWM &amp; Location'!$C$207, 'Programmes (ENG)'!W156))</f>
        <v/>
      </c>
    </row>
    <row r="157" spans="1:23" ht="33.75" customHeight="1" x14ac:dyDescent="0.25">
      <c r="A157" s="47" t="str">
        <f>'Master List'!A157</f>
        <v>FP</v>
      </c>
      <c r="B157" s="47" t="str">
        <f>'Master List'!B157</f>
        <v>F2/7A5N/052c</v>
      </c>
      <c r="C157" s="47" t="str">
        <f>'Master List'!C157</f>
        <v>WAL/F2/052c</v>
      </c>
      <c r="D157" s="48">
        <f>'Programmes (ENG)'!D157</f>
        <v>1</v>
      </c>
      <c r="E157" s="54" t="str">
        <f t="shared" si="2"/>
        <v>Meddygaeth Frys, Pediatreg, Meddygaeth Gyffredinol (Mewnol) / Meddygaeth Anadlol</v>
      </c>
      <c r="F157" s="49" t="str">
        <f>VLOOKUP('Programmes (ENG)'!F157, 'CWM &amp; Location'!B:D, 2, FALSE)</f>
        <v>Bwrdd Iechyd Prifysgol Cwm Taf Morgannwg</v>
      </c>
      <c r="G157" s="49" t="str">
        <f>IF('Programmes (ENG)'!G157="Supervisor to be confirmed", "Goruchwyliwr I'w Gadarnhau", 'Programmes (ENG)'!G157)</f>
        <v>Dr Mateusz Szmidt</v>
      </c>
      <c r="H157" s="47" t="str">
        <f>VLOOKUP('Programmes (ENG)'!H157, 'CWM &amp; Location'!B:D, 2, FALSE)</f>
        <v>Ysbyty'r Tywysog Siarl</v>
      </c>
      <c r="I157" s="47" t="str">
        <f>VLOOKUP('Programmes (ENG)'!I157, 'CWM &amp; Location'!B:D, 2, FALSE)</f>
        <v>Merthyr Tudful</v>
      </c>
      <c r="J157" s="47" t="str">
        <f>IF('Master List'!I157="", VLOOKUP('Master List'!H157, 'CWM &amp; Location'!B:D, 2, FALSE), CONCATENATE(VLOOKUP('Master List'!H157, 'CWM &amp; Location'!B:D, 2, FALSE), " / ", VLOOKUP('Master List'!I157, 'CWM &amp; Location'!B:D, 2, FALSE)))</f>
        <v>Meddygaeth Frys</v>
      </c>
      <c r="K157" s="47" t="str">
        <f>IF('Programmes (ENG)'!K157="Supervisor to be confirmed", "Goruchwyliwr I'w Gadarnhau", 'Programmes (ENG)'!K157)</f>
        <v>Dr Mateusz Szmidt</v>
      </c>
      <c r="L157" s="47" t="str">
        <f>VLOOKUP('Programmes (ENG)'!L157, 'CWM &amp; Location'!B:D, 2, FALSE)</f>
        <v>Ysbyty'r Tywysog Siarl / Ysbyty Brenhinol Morgannwg</v>
      </c>
      <c r="M157" s="47" t="str">
        <f>VLOOKUP('Programmes (ENG)'!M157, 'CWM &amp; Location'!B:D, 2, FALSE)</f>
        <v>Merthyr Tudful / Llantrisant</v>
      </c>
      <c r="N157" s="47" t="str">
        <f>IF('Master List'!O157="", VLOOKUP('Master List'!N157, 'CWM &amp; Location'!B:D, 2, FALSE), CONCATENATE(VLOOKUP('Master List'!N157, 'CWM &amp; Location'!B:D, 2, FALSE), " / ", VLOOKUP('Master List'!O157, 'CWM &amp; Location'!B:D, 2, FALSE)))</f>
        <v>Pediatreg</v>
      </c>
      <c r="O157" s="47" t="str">
        <f>IF('Programmes (ENG)'!O157="Supervisor to be confirmed", "Goruchwyliwr I'w Gadarnhau", 'Programmes (ENG)'!O157)</f>
        <v>Dr Omotakin Omolokun</v>
      </c>
      <c r="P157" s="47" t="str">
        <f>VLOOKUP('Programmes (ENG)'!P157, 'CWM &amp; Location'!B:D, 2, FALSE)</f>
        <v>Ysbyty'r Tywysog Siarl</v>
      </c>
      <c r="Q157" s="47" t="str">
        <f>VLOOKUP('Programmes (ENG)'!Q157, 'CWM &amp; Location'!B:D, 2, FALSE)</f>
        <v>Merthyr Tudful</v>
      </c>
      <c r="R157" s="47" t="str">
        <f>IF('Master List'!U157="", VLOOKUP('Master List'!T157, 'CWM &amp; Location'!B:D, 2, FALSE), CONCATENATE(VLOOKUP('Master List'!T157, 'CWM &amp; Location'!B:D, 2, FALSE), " / ", VLOOKUP('Master List'!U157, 'CWM &amp; Location'!B:D, 2, FALSE)))</f>
        <v>Meddygaeth Gyffredinol (Mewnol) / Meddygaeth Anadlol</v>
      </c>
      <c r="S157" s="47" t="str">
        <f>IF('Programmes (ENG)'!S157="Supervisor to be confirmed", "Goruchwyliwr I'w Gadarnhau", 'Programmes (ENG)'!S157)</f>
        <v>Dr Shehnoor Tarique</v>
      </c>
      <c r="T157" s="49" t="str">
        <f>IF('Master List'!Y157="", "", VLOOKUP('Programmes (ENG)'!T157, 'CWM &amp; Location'!B:D, 2, FALSE))</f>
        <v/>
      </c>
      <c r="U157" s="49" t="str">
        <f>IF(T157="", "", VLOOKUP('Programmes (ENG)'!U157, 'CWM &amp; Location'!B:D, 2, FALSE))</f>
        <v/>
      </c>
      <c r="V157" s="49" t="str">
        <f>IF('Programmes (ENG)'!V157="", "", VLOOKUP('Programmes (ENG)'!V157, 'CWM &amp; Location'!B:D, 2, FALSE))</f>
        <v/>
      </c>
      <c r="W157" s="49" t="str">
        <f>IF('Programmes (ENG)'!W157="", "", IF('Programmes (ENG)'!W157="Supervisor to be confirmed", 'CWM &amp; Location'!$C$207, 'Programmes (ENG)'!W157))</f>
        <v/>
      </c>
    </row>
    <row r="158" spans="1:23" ht="33.75" customHeight="1" x14ac:dyDescent="0.25">
      <c r="A158" s="47" t="str">
        <f>'Master List'!A158</f>
        <v>NP</v>
      </c>
      <c r="B158" s="47" t="str">
        <f>'Master List'!B158</f>
        <v>F2/7A5N/053a</v>
      </c>
      <c r="C158" s="47" t="str">
        <f>'Master List'!C158</f>
        <v>WAL/F2/053a</v>
      </c>
      <c r="D158" s="48">
        <f>'Programmes (ENG)'!D158</f>
        <v>1</v>
      </c>
      <c r="E158" s="54" t="str">
        <f t="shared" si="2"/>
        <v>Meddygaeth Gyffredinol (Mewnol) / Meddygaeth Geriatreg &amp; Ffarmacoleg Glinigol a Therapiwteg, Practis Cyffredinol, Llawdriniaeth Gyffredinol / Llawdriniaeth Gastroberfeddol Usaf, Addysgu Near Peer (NP)</v>
      </c>
      <c r="F158" s="49" t="str">
        <f>VLOOKUP('Programmes (ENG)'!F158, 'CWM &amp; Location'!B:D, 2, FALSE)</f>
        <v>Bwrdd Iechyd Prifysgol Cwm Taf Morgannwg</v>
      </c>
      <c r="G158" s="49" t="str">
        <f>IF('Programmes (ENG)'!G158="Supervisor to be confirmed", "Goruchwyliwr I'w Gadarnhau", 'Programmes (ENG)'!G158)</f>
        <v>Dr Louise Margaret Katy Walters</v>
      </c>
      <c r="H158" s="47" t="str">
        <f>VLOOKUP('Programmes (ENG)'!H158, 'CWM &amp; Location'!B:D, 2, FALSE)</f>
        <v>Ysbyty'r Tywysog Siarl</v>
      </c>
      <c r="I158" s="47" t="str">
        <f>VLOOKUP('Programmes (ENG)'!I158, 'CWM &amp; Location'!B:D, 2, FALSE)</f>
        <v>Merthyr Tudful</v>
      </c>
      <c r="J158" s="47" t="str">
        <f>IF('Master List'!I158="", VLOOKUP('Master List'!H158, 'CWM &amp; Location'!B:D, 2, FALSE), CONCATENATE(VLOOKUP('Master List'!H158, 'CWM &amp; Location'!B:D, 2, FALSE), " / ", VLOOKUP('Master List'!I158, 'CWM &amp; Location'!B:D, 2, FALSE)))</f>
        <v>Meddygaeth Gyffredinol (Mewnol) / Meddygaeth Geriatreg &amp; Ffarmacoleg Glinigol a Therapiwteg</v>
      </c>
      <c r="K158" s="47" t="str">
        <f>IF('Programmes (ENG)'!K158="Supervisor to be confirmed", "Goruchwyliwr I'w Gadarnhau", 'Programmes (ENG)'!K158)</f>
        <v>Dr Louise Margaret Katy Walters</v>
      </c>
      <c r="L158" s="47" t="str">
        <f>VLOOKUP('Programmes (ENG)'!L158, 'CWM &amp; Location'!B:D, 2, FALSE)</f>
        <v>Morlais Medical Centre</v>
      </c>
      <c r="M158" s="47" t="str">
        <f>VLOOKUP('Programmes (ENG)'!M158, 'CWM &amp; Location'!B:D, 2, FALSE)</f>
        <v>Dowlais</v>
      </c>
      <c r="N158" s="47" t="str">
        <f>IF('Master List'!O158="", VLOOKUP('Master List'!N158, 'CWM &amp; Location'!B:D, 2, FALSE), CONCATENATE(VLOOKUP('Master List'!N158, 'CWM &amp; Location'!B:D, 2, FALSE), " / ", VLOOKUP('Master List'!O158, 'CWM &amp; Location'!B:D, 2, FALSE)))</f>
        <v>Practis Cyffredinol</v>
      </c>
      <c r="O158" s="47" t="str">
        <f>IF('Programmes (ENG)'!O158="Supervisor to be confirmed", "Goruchwyliwr I'w Gadarnhau", 'Programmes (ENG)'!O158)</f>
        <v>Dr John Powell</v>
      </c>
      <c r="P158" s="47" t="str">
        <f>VLOOKUP('Programmes (ENG)'!P158, 'CWM &amp; Location'!B:D, 2, FALSE)</f>
        <v>Ysbyty'r Tywysog Siarl</v>
      </c>
      <c r="Q158" s="47" t="str">
        <f>VLOOKUP('Programmes (ENG)'!Q158, 'CWM &amp; Location'!B:D, 2, FALSE)</f>
        <v>Merthyr Tudful</v>
      </c>
      <c r="R158" s="47" t="str">
        <f>IF('Master List'!U158="", VLOOKUP('Master List'!T158, 'CWM &amp; Location'!B:D, 2, FALSE), CONCATENATE(VLOOKUP('Master List'!T158, 'CWM &amp; Location'!B:D, 2, FALSE), " / ", VLOOKUP('Master List'!U158, 'CWM &amp; Location'!B:D, 2, FALSE)))</f>
        <v>Llawdriniaeth Gyffredinol / Llawdriniaeth Gastroberfeddol Usaf</v>
      </c>
      <c r="S158" s="47" t="str">
        <f>IF('Programmes (ENG)'!S158="Supervisor to be confirmed", "Goruchwyliwr I'w Gadarnhau", 'Programmes (ENG)'!S158)</f>
        <v>Mr Xavier Escofet</v>
      </c>
      <c r="T158" s="49" t="str">
        <f>IF('Master List'!Y158="", "", VLOOKUP('Programmes (ENG)'!T158, 'CWM &amp; Location'!B:D, 2, FALSE))</f>
        <v>Morlais Medical Centre</v>
      </c>
      <c r="U158" s="49" t="str">
        <f>IF(T158="", "", VLOOKUP('Programmes (ENG)'!U158, 'CWM &amp; Location'!B:D, 2, FALSE))</f>
        <v>Dowlais</v>
      </c>
      <c r="V158" s="49" t="str">
        <f>IF('Programmes (ENG)'!V158="", "", VLOOKUP('Programmes (ENG)'!V158, 'CWM &amp; Location'!B:D, 2, FALSE))</f>
        <v>Addysgu Near Peer</v>
      </c>
      <c r="W158" s="49" t="str">
        <f>IF('Programmes (ENG)'!W158="", "", IF('Programmes (ENG)'!W158="Supervisor to be confirmed", 'CWM &amp; Location'!$C$207, 'Programmes (ENG)'!W158))</f>
        <v>Goruchwyliwr I'w Gadarnhau</v>
      </c>
    </row>
    <row r="159" spans="1:23" ht="33.75" customHeight="1" x14ac:dyDescent="0.25">
      <c r="A159" s="47" t="str">
        <f>'Master List'!A159</f>
        <v>NP</v>
      </c>
      <c r="B159" s="47" t="str">
        <f>'Master List'!B159</f>
        <v>F2/7A5N/053b</v>
      </c>
      <c r="C159" s="47" t="str">
        <f>'Master List'!C159</f>
        <v>WAL/F2/053b</v>
      </c>
      <c r="D159" s="48">
        <f>'Programmes (ENG)'!D159</f>
        <v>1</v>
      </c>
      <c r="E159" s="54" t="str">
        <f t="shared" si="2"/>
        <v>Llawdriniaeth Gyffredinol / Llawdriniaeth Gastroberfeddol Usaf, Meddygaeth Gyffredinol (Mewnol) / Meddygaeth Geriatreg &amp; Ffarmacoleg Glinigol a Therapiwteg, Practis Cyffredinol, Addysgu Near Peer (NP)</v>
      </c>
      <c r="F159" s="49" t="str">
        <f>VLOOKUP('Programmes (ENG)'!F159, 'CWM &amp; Location'!B:D, 2, FALSE)</f>
        <v>Bwrdd Iechyd Prifysgol Cwm Taf Morgannwg</v>
      </c>
      <c r="G159" s="49" t="str">
        <f>IF('Programmes (ENG)'!G159="Supervisor to be confirmed", "Goruchwyliwr I'w Gadarnhau", 'Programmes (ENG)'!G159)</f>
        <v>Mr Xavier Escofet</v>
      </c>
      <c r="H159" s="47" t="str">
        <f>VLOOKUP('Programmes (ENG)'!H159, 'CWM &amp; Location'!B:D, 2, FALSE)</f>
        <v>Ysbyty'r Tywysog Siarl</v>
      </c>
      <c r="I159" s="47" t="str">
        <f>VLOOKUP('Programmes (ENG)'!I159, 'CWM &amp; Location'!B:D, 2, FALSE)</f>
        <v>Merthyr Tudful</v>
      </c>
      <c r="J159" s="47" t="str">
        <f>IF('Master List'!I159="", VLOOKUP('Master List'!H159, 'CWM &amp; Location'!B:D, 2, FALSE), CONCATENATE(VLOOKUP('Master List'!H159, 'CWM &amp; Location'!B:D, 2, FALSE), " / ", VLOOKUP('Master List'!I159, 'CWM &amp; Location'!B:D, 2, FALSE)))</f>
        <v>Llawdriniaeth Gyffredinol / Llawdriniaeth Gastroberfeddol Usaf</v>
      </c>
      <c r="K159" s="47" t="str">
        <f>IF('Programmes (ENG)'!K159="Supervisor to be confirmed", "Goruchwyliwr I'w Gadarnhau", 'Programmes (ENG)'!K159)</f>
        <v>Mr Xavier Escofet</v>
      </c>
      <c r="L159" s="47" t="str">
        <f>VLOOKUP('Programmes (ENG)'!L159, 'CWM &amp; Location'!B:D, 2, FALSE)</f>
        <v>Ysbyty'r Tywysog Siarl</v>
      </c>
      <c r="M159" s="47" t="str">
        <f>VLOOKUP('Programmes (ENG)'!M159, 'CWM &amp; Location'!B:D, 2, FALSE)</f>
        <v>Merthyr Tudful</v>
      </c>
      <c r="N159" s="47" t="str">
        <f>IF('Master List'!O159="", VLOOKUP('Master List'!N159, 'CWM &amp; Location'!B:D, 2, FALSE), CONCATENATE(VLOOKUP('Master List'!N159, 'CWM &amp; Location'!B:D, 2, FALSE), " / ", VLOOKUP('Master List'!O159, 'CWM &amp; Location'!B:D, 2, FALSE)))</f>
        <v>Meddygaeth Gyffredinol (Mewnol) / Meddygaeth Geriatreg &amp; Ffarmacoleg Glinigol a Therapiwteg</v>
      </c>
      <c r="O159" s="47" t="str">
        <f>IF('Programmes (ENG)'!O159="Supervisor to be confirmed", "Goruchwyliwr I'w Gadarnhau", 'Programmes (ENG)'!O159)</f>
        <v>Dr Louise Margaret Katy Walters</v>
      </c>
      <c r="P159" s="47" t="str">
        <f>VLOOKUP('Programmes (ENG)'!P159, 'CWM &amp; Location'!B:D, 2, FALSE)</f>
        <v>Morlais Medical Centre</v>
      </c>
      <c r="Q159" s="47" t="str">
        <f>VLOOKUP('Programmes (ENG)'!Q159, 'CWM &amp; Location'!B:D, 2, FALSE)</f>
        <v>Dowlais</v>
      </c>
      <c r="R159" s="47" t="str">
        <f>IF('Master List'!U159="", VLOOKUP('Master List'!T159, 'CWM &amp; Location'!B:D, 2, FALSE), CONCATENATE(VLOOKUP('Master List'!T159, 'CWM &amp; Location'!B:D, 2, FALSE), " / ", VLOOKUP('Master List'!U159, 'CWM &amp; Location'!B:D, 2, FALSE)))</f>
        <v>Practis Cyffredinol</v>
      </c>
      <c r="S159" s="47" t="str">
        <f>IF('Programmes (ENG)'!S159="Supervisor to be confirmed", "Goruchwyliwr I'w Gadarnhau", 'Programmes (ENG)'!S159)</f>
        <v>Dr John Powell</v>
      </c>
      <c r="T159" s="49" t="str">
        <f>IF('Master List'!Y159="", "", VLOOKUP('Programmes (ENG)'!T159, 'CWM &amp; Location'!B:D, 2, FALSE))</f>
        <v>Morlais Medical Centre</v>
      </c>
      <c r="U159" s="49" t="str">
        <f>IF(T159="", "", VLOOKUP('Programmes (ENG)'!U159, 'CWM &amp; Location'!B:D, 2, FALSE))</f>
        <v>Dowlais</v>
      </c>
      <c r="V159" s="49" t="str">
        <f>IF('Programmes (ENG)'!V159="", "", VLOOKUP('Programmes (ENG)'!V159, 'CWM &amp; Location'!B:D, 2, FALSE))</f>
        <v>Addysgu Near Peer</v>
      </c>
      <c r="W159" s="49" t="str">
        <f>IF('Programmes (ENG)'!W159="", "", IF('Programmes (ENG)'!W159="Supervisor to be confirmed", 'CWM &amp; Location'!$C$207, 'Programmes (ENG)'!W159))</f>
        <v>Goruchwyliwr I'w Gadarnhau</v>
      </c>
    </row>
    <row r="160" spans="1:23" ht="33.75" customHeight="1" x14ac:dyDescent="0.25">
      <c r="A160" s="47" t="str">
        <f>'Master List'!A160</f>
        <v>NP</v>
      </c>
      <c r="B160" s="47" t="str">
        <f>'Master List'!B160</f>
        <v>F2/7A5N/053c</v>
      </c>
      <c r="C160" s="47" t="str">
        <f>'Master List'!C160</f>
        <v>WAL/F2/053c</v>
      </c>
      <c r="D160" s="48">
        <f>'Programmes (ENG)'!D160</f>
        <v>1</v>
      </c>
      <c r="E160" s="54" t="str">
        <f t="shared" si="2"/>
        <v>Practis Cyffredinol, Llawdriniaeth Gyffredinol / Llawdriniaeth Gastroberfeddol Usaf, Meddygaeth Gyffredinol (Mewnol) / Meddygaeth Geriatreg &amp; Ffarmacoleg Glinigol a Therapiwteg, Addysgu Near Peer (NP)</v>
      </c>
      <c r="F160" s="49" t="str">
        <f>VLOOKUP('Programmes (ENG)'!F160, 'CWM &amp; Location'!B:D, 2, FALSE)</f>
        <v>Bwrdd Iechyd Prifysgol Cwm Taf Morgannwg</v>
      </c>
      <c r="G160" s="49" t="str">
        <f>IF('Programmes (ENG)'!G160="Supervisor to be confirmed", "Goruchwyliwr I'w Gadarnhau", 'Programmes (ENG)'!G160)</f>
        <v>Dr John Powell</v>
      </c>
      <c r="H160" s="47" t="str">
        <f>VLOOKUP('Programmes (ENG)'!H160, 'CWM &amp; Location'!B:D, 2, FALSE)</f>
        <v>Morlais Medical Centre</v>
      </c>
      <c r="I160" s="47" t="str">
        <f>VLOOKUP('Programmes (ENG)'!I160, 'CWM &amp; Location'!B:D, 2, FALSE)</f>
        <v>Dowlais</v>
      </c>
      <c r="J160" s="47" t="str">
        <f>IF('Master List'!I160="", VLOOKUP('Master List'!H160, 'CWM &amp; Location'!B:D, 2, FALSE), CONCATENATE(VLOOKUP('Master List'!H160, 'CWM &amp; Location'!B:D, 2, FALSE), " / ", VLOOKUP('Master List'!I160, 'CWM &amp; Location'!B:D, 2, FALSE)))</f>
        <v>Practis Cyffredinol</v>
      </c>
      <c r="K160" s="47" t="str">
        <f>IF('Programmes (ENG)'!K160="Supervisor to be confirmed", "Goruchwyliwr I'w Gadarnhau", 'Programmes (ENG)'!K160)</f>
        <v>Dr John Powell</v>
      </c>
      <c r="L160" s="47" t="str">
        <f>VLOOKUP('Programmes (ENG)'!L160, 'CWM &amp; Location'!B:D, 2, FALSE)</f>
        <v>Ysbyty'r Tywysog Siarl</v>
      </c>
      <c r="M160" s="47" t="str">
        <f>VLOOKUP('Programmes (ENG)'!M160, 'CWM &amp; Location'!B:D, 2, FALSE)</f>
        <v>Merthyr Tudful</v>
      </c>
      <c r="N160" s="47" t="str">
        <f>IF('Master List'!O160="", VLOOKUP('Master List'!N160, 'CWM &amp; Location'!B:D, 2, FALSE), CONCATENATE(VLOOKUP('Master List'!N160, 'CWM &amp; Location'!B:D, 2, FALSE), " / ", VLOOKUP('Master List'!O160, 'CWM &amp; Location'!B:D, 2, FALSE)))</f>
        <v>Llawdriniaeth Gyffredinol / Llawdriniaeth Gastroberfeddol Usaf</v>
      </c>
      <c r="O160" s="47" t="str">
        <f>IF('Programmes (ENG)'!O160="Supervisor to be confirmed", "Goruchwyliwr I'w Gadarnhau", 'Programmes (ENG)'!O160)</f>
        <v>Mr Xavier Escofet</v>
      </c>
      <c r="P160" s="47" t="str">
        <f>VLOOKUP('Programmes (ENG)'!P160, 'CWM &amp; Location'!B:D, 2, FALSE)</f>
        <v>Ysbyty'r Tywysog Siarl</v>
      </c>
      <c r="Q160" s="47" t="str">
        <f>VLOOKUP('Programmes (ENG)'!Q160, 'CWM &amp; Location'!B:D, 2, FALSE)</f>
        <v>Merthyr Tudful</v>
      </c>
      <c r="R160" s="47" t="str">
        <f>IF('Master List'!U160="", VLOOKUP('Master List'!T160, 'CWM &amp; Location'!B:D, 2, FALSE), CONCATENATE(VLOOKUP('Master List'!T160, 'CWM &amp; Location'!B:D, 2, FALSE), " / ", VLOOKUP('Master List'!U160, 'CWM &amp; Location'!B:D, 2, FALSE)))</f>
        <v>Meddygaeth Gyffredinol (Mewnol) / Meddygaeth Geriatreg &amp; Ffarmacoleg Glinigol a Therapiwteg</v>
      </c>
      <c r="S160" s="47" t="str">
        <f>IF('Programmes (ENG)'!S160="Supervisor to be confirmed", "Goruchwyliwr I'w Gadarnhau", 'Programmes (ENG)'!S160)</f>
        <v>Dr Louise Margaret Katy Walters</v>
      </c>
      <c r="T160" s="49" t="str">
        <f>IF('Master List'!Y160="", "", VLOOKUP('Programmes (ENG)'!T160, 'CWM &amp; Location'!B:D, 2, FALSE))</f>
        <v>Morlais Medical Centre</v>
      </c>
      <c r="U160" s="49" t="str">
        <f>IF(T160="", "", VLOOKUP('Programmes (ENG)'!U160, 'CWM &amp; Location'!B:D, 2, FALSE))</f>
        <v>Dowlais</v>
      </c>
      <c r="V160" s="49" t="str">
        <f>IF('Programmes (ENG)'!V160="", "", VLOOKUP('Programmes (ENG)'!V160, 'CWM &amp; Location'!B:D, 2, FALSE))</f>
        <v>Addysgu Near Peer</v>
      </c>
      <c r="W160" s="49" t="str">
        <f>IF('Programmes (ENG)'!W160="", "", IF('Programmes (ENG)'!W160="Supervisor to be confirmed", 'CWM &amp; Location'!$C$207, 'Programmes (ENG)'!W160))</f>
        <v>Goruchwyliwr I'w Gadarnhau</v>
      </c>
    </row>
    <row r="161" spans="1:23" ht="33.75" customHeight="1" x14ac:dyDescent="0.25">
      <c r="A161" s="47" t="str">
        <f>'Master List'!A161</f>
        <v>FP</v>
      </c>
      <c r="B161" s="47" t="str">
        <f>'Master List'!B161</f>
        <v>F2/7A5N/054a</v>
      </c>
      <c r="C161" s="47" t="str">
        <f>'Master List'!C161</f>
        <v>WAL/F2/054a</v>
      </c>
      <c r="D161" s="48">
        <f>'Programmes (ENG)'!D161</f>
        <v>1</v>
      </c>
      <c r="E161" s="54" t="str">
        <f t="shared" si="2"/>
        <v>Trawma Llawdriniaeth Orthopedig, Llawdriniaeth Gyffredinol / Llawdriniaeth y Colon a'r Rhefr, Meddygaeth Frys</v>
      </c>
      <c r="F161" s="49" t="str">
        <f>VLOOKUP('Programmes (ENG)'!F161, 'CWM &amp; Location'!B:D, 2, FALSE)</f>
        <v>Bwrdd Iechyd Prifysgol Cwm Taf Morgannwg</v>
      </c>
      <c r="G161" s="49" t="str">
        <f>IF('Programmes (ENG)'!G161="Supervisor to be confirmed", "Goruchwyliwr I'w Gadarnhau", 'Programmes (ENG)'!G161)</f>
        <v>Miss Miriam Day</v>
      </c>
      <c r="H161" s="47" t="str">
        <f>VLOOKUP('Programmes (ENG)'!H161, 'CWM &amp; Location'!B:D, 2, FALSE)</f>
        <v>Ysbyty'r Tywysog Siarl</v>
      </c>
      <c r="I161" s="47" t="str">
        <f>VLOOKUP('Programmes (ENG)'!I161, 'CWM &amp; Location'!B:D, 2, FALSE)</f>
        <v>Merthyr Tudful</v>
      </c>
      <c r="J161" s="47" t="str">
        <f>IF('Master List'!I161="", VLOOKUP('Master List'!H161, 'CWM &amp; Location'!B:D, 2, FALSE), CONCATENATE(VLOOKUP('Master List'!H161, 'CWM &amp; Location'!B:D, 2, FALSE), " / ", VLOOKUP('Master List'!I161, 'CWM &amp; Location'!B:D, 2, FALSE)))</f>
        <v>Trawma Llawdriniaeth Orthopedig</v>
      </c>
      <c r="K161" s="47" t="str">
        <f>IF('Programmes (ENG)'!K161="Supervisor to be confirmed", "Goruchwyliwr I'w Gadarnhau", 'Programmes (ENG)'!K161)</f>
        <v>Miss Miriam Day</v>
      </c>
      <c r="L161" s="47" t="str">
        <f>VLOOKUP('Programmes (ENG)'!L161, 'CWM &amp; Location'!B:D, 2, FALSE)</f>
        <v>Ysbyty'r Tywysog Siarl</v>
      </c>
      <c r="M161" s="47" t="str">
        <f>VLOOKUP('Programmes (ENG)'!M161, 'CWM &amp; Location'!B:D, 2, FALSE)</f>
        <v>Merthyr Tudful</v>
      </c>
      <c r="N161" s="47" t="str">
        <f>IF('Master List'!O161="", VLOOKUP('Master List'!N161, 'CWM &amp; Location'!B:D, 2, FALSE), CONCATENATE(VLOOKUP('Master List'!N161, 'CWM &amp; Location'!B:D, 2, FALSE), " / ", VLOOKUP('Master List'!O161, 'CWM &amp; Location'!B:D, 2, FALSE)))</f>
        <v>Llawdriniaeth Gyffredinol / Llawdriniaeth y Colon a'r Rhefr</v>
      </c>
      <c r="O161" s="47" t="str">
        <f>IF('Programmes (ENG)'!O161="Supervisor to be confirmed", "Goruchwyliwr I'w Gadarnhau", 'Programmes (ENG)'!O161)</f>
        <v>Mr Anton Joseph</v>
      </c>
      <c r="P161" s="47" t="str">
        <f>VLOOKUP('Programmes (ENG)'!P161, 'CWM &amp; Location'!B:D, 2, FALSE)</f>
        <v>Ysbyty'r Tywysog Siarl</v>
      </c>
      <c r="Q161" s="47" t="str">
        <f>VLOOKUP('Programmes (ENG)'!Q161, 'CWM &amp; Location'!B:D, 2, FALSE)</f>
        <v>Merthyr Tudful</v>
      </c>
      <c r="R161" s="47" t="str">
        <f>IF('Master List'!U161="", VLOOKUP('Master List'!T161, 'CWM &amp; Location'!B:D, 2, FALSE), CONCATENATE(VLOOKUP('Master List'!T161, 'CWM &amp; Location'!B:D, 2, FALSE), " / ", VLOOKUP('Master List'!U161, 'CWM &amp; Location'!B:D, 2, FALSE)))</f>
        <v>Meddygaeth Frys</v>
      </c>
      <c r="S161" s="47" t="str">
        <f>IF('Programmes (ENG)'!S161="Supervisor to be confirmed", "Goruchwyliwr I'w Gadarnhau", 'Programmes (ENG)'!S161)</f>
        <v>Dr Ali Hafiz</v>
      </c>
      <c r="T161" s="49" t="str">
        <f>IF('Master List'!Y161="", "", VLOOKUP('Programmes (ENG)'!T161, 'CWM &amp; Location'!B:D, 2, FALSE))</f>
        <v/>
      </c>
      <c r="U161" s="49" t="str">
        <f>IF(T161="", "", VLOOKUP('Programmes (ENG)'!U161, 'CWM &amp; Location'!B:D, 2, FALSE))</f>
        <v/>
      </c>
      <c r="V161" s="49" t="str">
        <f>IF('Programmes (ENG)'!V161="", "", VLOOKUP('Programmes (ENG)'!V161, 'CWM &amp; Location'!B:D, 2, FALSE))</f>
        <v/>
      </c>
      <c r="W161" s="49" t="str">
        <f>IF('Programmes (ENG)'!W161="", "", IF('Programmes (ENG)'!W161="Supervisor to be confirmed", 'CWM &amp; Location'!$C$207, 'Programmes (ENG)'!W161))</f>
        <v/>
      </c>
    </row>
    <row r="162" spans="1:23" ht="33.75" customHeight="1" x14ac:dyDescent="0.25">
      <c r="A162" s="47" t="str">
        <f>'Master List'!A162</f>
        <v>FP</v>
      </c>
      <c r="B162" s="47" t="str">
        <f>'Master List'!B162</f>
        <v>F2/7A5N/054b</v>
      </c>
      <c r="C162" s="47" t="str">
        <f>'Master List'!C162</f>
        <v>WAL/F2/054b</v>
      </c>
      <c r="D162" s="48">
        <f>'Programmes (ENG)'!D162</f>
        <v>1</v>
      </c>
      <c r="E162" s="54" t="str">
        <f t="shared" si="2"/>
        <v>Meddygaeth Frys, Trawma Llawdriniaeth Orthopedig, Llawdriniaeth Gyffredinol / Llawdriniaeth y Colon a'r Rhefr</v>
      </c>
      <c r="F162" s="49" t="str">
        <f>VLOOKUP('Programmes (ENG)'!F162, 'CWM &amp; Location'!B:D, 2, FALSE)</f>
        <v>Bwrdd Iechyd Prifysgol Cwm Taf Morgannwg</v>
      </c>
      <c r="G162" s="49" t="str">
        <f>IF('Programmes (ENG)'!G162="Supervisor to be confirmed", "Goruchwyliwr I'w Gadarnhau", 'Programmes (ENG)'!G162)</f>
        <v>Dr Ali Hafiz</v>
      </c>
      <c r="H162" s="47" t="str">
        <f>VLOOKUP('Programmes (ENG)'!H162, 'CWM &amp; Location'!B:D, 2, FALSE)</f>
        <v>Ysbyty'r Tywysog Siarl</v>
      </c>
      <c r="I162" s="47" t="str">
        <f>VLOOKUP('Programmes (ENG)'!I162, 'CWM &amp; Location'!B:D, 2, FALSE)</f>
        <v>Merthyr Tudful</v>
      </c>
      <c r="J162" s="47" t="str">
        <f>IF('Master List'!I162="", VLOOKUP('Master List'!H162, 'CWM &amp; Location'!B:D, 2, FALSE), CONCATENATE(VLOOKUP('Master List'!H162, 'CWM &amp; Location'!B:D, 2, FALSE), " / ", VLOOKUP('Master List'!I162, 'CWM &amp; Location'!B:D, 2, FALSE)))</f>
        <v>Meddygaeth Frys</v>
      </c>
      <c r="K162" s="47" t="str">
        <f>IF('Programmes (ENG)'!K162="Supervisor to be confirmed", "Goruchwyliwr I'w Gadarnhau", 'Programmes (ENG)'!K162)</f>
        <v>Dr Ali Hafiz</v>
      </c>
      <c r="L162" s="47" t="str">
        <f>VLOOKUP('Programmes (ENG)'!L162, 'CWM &amp; Location'!B:D, 2, FALSE)</f>
        <v>Ysbyty'r Tywysog Siarl</v>
      </c>
      <c r="M162" s="47" t="str">
        <f>VLOOKUP('Programmes (ENG)'!M162, 'CWM &amp; Location'!B:D, 2, FALSE)</f>
        <v>Merthyr Tudful</v>
      </c>
      <c r="N162" s="47" t="str">
        <f>IF('Master List'!O162="", VLOOKUP('Master List'!N162, 'CWM &amp; Location'!B:D, 2, FALSE), CONCATENATE(VLOOKUP('Master List'!N162, 'CWM &amp; Location'!B:D, 2, FALSE), " / ", VLOOKUP('Master List'!O162, 'CWM &amp; Location'!B:D, 2, FALSE)))</f>
        <v>Trawma Llawdriniaeth Orthopedig</v>
      </c>
      <c r="O162" s="47" t="str">
        <f>IF('Programmes (ENG)'!O162="Supervisor to be confirmed", "Goruchwyliwr I'w Gadarnhau", 'Programmes (ENG)'!O162)</f>
        <v>Miss Miriam Day</v>
      </c>
      <c r="P162" s="47" t="str">
        <f>VLOOKUP('Programmes (ENG)'!P162, 'CWM &amp; Location'!B:D, 2, FALSE)</f>
        <v>Ysbyty'r Tywysog Siarl</v>
      </c>
      <c r="Q162" s="47" t="str">
        <f>VLOOKUP('Programmes (ENG)'!Q162, 'CWM &amp; Location'!B:D, 2, FALSE)</f>
        <v>Merthyr Tudful</v>
      </c>
      <c r="R162" s="47" t="str">
        <f>IF('Master List'!U162="", VLOOKUP('Master List'!T162, 'CWM &amp; Location'!B:D, 2, FALSE), CONCATENATE(VLOOKUP('Master List'!T162, 'CWM &amp; Location'!B:D, 2, FALSE), " / ", VLOOKUP('Master List'!U162, 'CWM &amp; Location'!B:D, 2, FALSE)))</f>
        <v>Llawdriniaeth Gyffredinol / Llawdriniaeth y Colon a'r Rhefr</v>
      </c>
      <c r="S162" s="47" t="str">
        <f>IF('Programmes (ENG)'!S162="Supervisor to be confirmed", "Goruchwyliwr I'w Gadarnhau", 'Programmes (ENG)'!S162)</f>
        <v>Mr Anton Joseph</v>
      </c>
      <c r="T162" s="49" t="str">
        <f>IF('Master List'!Y162="", "", VLOOKUP('Programmes (ENG)'!T162, 'CWM &amp; Location'!B:D, 2, FALSE))</f>
        <v/>
      </c>
      <c r="U162" s="49" t="str">
        <f>IF(T162="", "", VLOOKUP('Programmes (ENG)'!U162, 'CWM &amp; Location'!B:D, 2, FALSE))</f>
        <v/>
      </c>
      <c r="V162" s="49" t="str">
        <f>IF('Programmes (ENG)'!V162="", "", VLOOKUP('Programmes (ENG)'!V162, 'CWM &amp; Location'!B:D, 2, FALSE))</f>
        <v/>
      </c>
      <c r="W162" s="49" t="str">
        <f>IF('Programmes (ENG)'!W162="", "", IF('Programmes (ENG)'!W162="Supervisor to be confirmed", 'CWM &amp; Location'!$C$207, 'Programmes (ENG)'!W162))</f>
        <v/>
      </c>
    </row>
    <row r="163" spans="1:23" ht="33.75" customHeight="1" x14ac:dyDescent="0.25">
      <c r="A163" s="47" t="str">
        <f>'Master List'!A163</f>
        <v>FP</v>
      </c>
      <c r="B163" s="47" t="str">
        <f>'Master List'!B163</f>
        <v>F2/7A5N/054c</v>
      </c>
      <c r="C163" s="47" t="str">
        <f>'Master List'!C163</f>
        <v>WAL/F2/054c</v>
      </c>
      <c r="D163" s="48">
        <f>'Programmes (ENG)'!D163</f>
        <v>1</v>
      </c>
      <c r="E163" s="54" t="str">
        <f t="shared" si="2"/>
        <v>Llawdriniaeth Gyffredinol / Llawdriniaeth y Colon a'r Rhefr, Meddygaeth Frys, Trawma Llawdriniaeth Orthopedig</v>
      </c>
      <c r="F163" s="49" t="str">
        <f>VLOOKUP('Programmes (ENG)'!F163, 'CWM &amp; Location'!B:D, 2, FALSE)</f>
        <v>Bwrdd Iechyd Prifysgol Cwm Taf Morgannwg</v>
      </c>
      <c r="G163" s="49" t="str">
        <f>IF('Programmes (ENG)'!G163="Supervisor to be confirmed", "Goruchwyliwr I'w Gadarnhau", 'Programmes (ENG)'!G163)</f>
        <v>Mr Anton Joseph</v>
      </c>
      <c r="H163" s="47" t="str">
        <f>VLOOKUP('Programmes (ENG)'!H163, 'CWM &amp; Location'!B:D, 2, FALSE)</f>
        <v>Ysbyty'r Tywysog Siarl</v>
      </c>
      <c r="I163" s="47" t="str">
        <f>VLOOKUP('Programmes (ENG)'!I163, 'CWM &amp; Location'!B:D, 2, FALSE)</f>
        <v>Merthyr Tudful</v>
      </c>
      <c r="J163" s="47" t="str">
        <f>IF('Master List'!I163="", VLOOKUP('Master List'!H163, 'CWM &amp; Location'!B:D, 2, FALSE), CONCATENATE(VLOOKUP('Master List'!H163, 'CWM &amp; Location'!B:D, 2, FALSE), " / ", VLOOKUP('Master List'!I163, 'CWM &amp; Location'!B:D, 2, FALSE)))</f>
        <v>Llawdriniaeth Gyffredinol / Llawdriniaeth y Colon a'r Rhefr</v>
      </c>
      <c r="K163" s="47" t="str">
        <f>IF('Programmes (ENG)'!K163="Supervisor to be confirmed", "Goruchwyliwr I'w Gadarnhau", 'Programmes (ENG)'!K163)</f>
        <v>Mr Anton Joseph</v>
      </c>
      <c r="L163" s="47" t="str">
        <f>VLOOKUP('Programmes (ENG)'!L163, 'CWM &amp; Location'!B:D, 2, FALSE)</f>
        <v>Ysbyty'r Tywysog Siarl</v>
      </c>
      <c r="M163" s="47" t="str">
        <f>VLOOKUP('Programmes (ENG)'!M163, 'CWM &amp; Location'!B:D, 2, FALSE)</f>
        <v>Merthyr Tudful</v>
      </c>
      <c r="N163" s="47" t="str">
        <f>IF('Master List'!O163="", VLOOKUP('Master List'!N163, 'CWM &amp; Location'!B:D, 2, FALSE), CONCATENATE(VLOOKUP('Master List'!N163, 'CWM &amp; Location'!B:D, 2, FALSE), " / ", VLOOKUP('Master List'!O163, 'CWM &amp; Location'!B:D, 2, FALSE)))</f>
        <v>Meddygaeth Frys</v>
      </c>
      <c r="O163" s="47" t="str">
        <f>IF('Programmes (ENG)'!O163="Supervisor to be confirmed", "Goruchwyliwr I'w Gadarnhau", 'Programmes (ENG)'!O163)</f>
        <v>Dr Ali Hafiz</v>
      </c>
      <c r="P163" s="47" t="str">
        <f>VLOOKUP('Programmes (ENG)'!P163, 'CWM &amp; Location'!B:D, 2, FALSE)</f>
        <v>Ysbyty'r Tywysog Siarl</v>
      </c>
      <c r="Q163" s="47" t="str">
        <f>VLOOKUP('Programmes (ENG)'!Q163, 'CWM &amp; Location'!B:D, 2, FALSE)</f>
        <v>Merthyr Tudful</v>
      </c>
      <c r="R163" s="47" t="str">
        <f>IF('Master List'!U163="", VLOOKUP('Master List'!T163, 'CWM &amp; Location'!B:D, 2, FALSE), CONCATENATE(VLOOKUP('Master List'!T163, 'CWM &amp; Location'!B:D, 2, FALSE), " / ", VLOOKUP('Master List'!U163, 'CWM &amp; Location'!B:D, 2, FALSE)))</f>
        <v>Trawma Llawdriniaeth Orthopedig</v>
      </c>
      <c r="S163" s="47" t="str">
        <f>IF('Programmes (ENG)'!S163="Supervisor to be confirmed", "Goruchwyliwr I'w Gadarnhau", 'Programmes (ENG)'!S163)</f>
        <v>Miss Miriam Day</v>
      </c>
      <c r="T163" s="49" t="str">
        <f>IF('Master List'!Y163="", "", VLOOKUP('Programmes (ENG)'!T163, 'CWM &amp; Location'!B:D, 2, FALSE))</f>
        <v/>
      </c>
      <c r="U163" s="49" t="str">
        <f>IF(T163="", "", VLOOKUP('Programmes (ENG)'!U163, 'CWM &amp; Location'!B:D, 2, FALSE))</f>
        <v/>
      </c>
      <c r="V163" s="49" t="str">
        <f>IF('Programmes (ENG)'!V163="", "", VLOOKUP('Programmes (ENG)'!V163, 'CWM &amp; Location'!B:D, 2, FALSE))</f>
        <v/>
      </c>
      <c r="W163" s="49" t="str">
        <f>IF('Programmes (ENG)'!W163="", "", IF('Programmes (ENG)'!W163="Supervisor to be confirmed", 'CWM &amp; Location'!$C$207, 'Programmes (ENG)'!W163))</f>
        <v/>
      </c>
    </row>
    <row r="164" spans="1:23" ht="33.75" customHeight="1" x14ac:dyDescent="0.25">
      <c r="A164" s="47" t="str">
        <f>'Master List'!A164</f>
        <v>FP</v>
      </c>
      <c r="B164" s="47" t="str">
        <f>'Master List'!B164</f>
        <v>F2/7A5N-7A5S/055a</v>
      </c>
      <c r="C164" s="47" t="str">
        <f>'Master List'!C164</f>
        <v>WAL/F2/055a</v>
      </c>
      <c r="D164" s="48">
        <f>'Programmes (ENG)'!D164</f>
        <v>1</v>
      </c>
      <c r="E164" s="54" t="str">
        <f t="shared" si="2"/>
        <v>Pediatreg, Meddygaeth Fewnol Acíwt, Obstetreg a Gynaecoleg</v>
      </c>
      <c r="F164" s="49" t="str">
        <f>VLOOKUP('Programmes (ENG)'!F164, 'CWM &amp; Location'!B:D, 2, FALSE)</f>
        <v>Bwrdd Iechyd Prifysgol Cwm Taf Morgannwg</v>
      </c>
      <c r="G164" s="49" t="str">
        <f>IF('Programmes (ENG)'!G164="Supervisor to be confirmed", "Goruchwyliwr I'w Gadarnhau", 'Programmes (ENG)'!G164)</f>
        <v>Dr Bethan Rachel Thomas</v>
      </c>
      <c r="H164" s="47" t="str">
        <f>VLOOKUP('Programmes (ENG)'!H164, 'CWM &amp; Location'!B:D, 2, FALSE)</f>
        <v>Ysbyty'r Tywysog Siarl / Ysbyty Brenhinol Morgannwg</v>
      </c>
      <c r="I164" s="47" t="str">
        <f>VLOOKUP('Programmes (ENG)'!I164, 'CWM &amp; Location'!B:D, 2, FALSE)</f>
        <v>Merthyr Tudful / Llantrisant</v>
      </c>
      <c r="J164" s="47" t="str">
        <f>IF('Master List'!I164="", VLOOKUP('Master List'!H164, 'CWM &amp; Location'!B:D, 2, FALSE), CONCATENATE(VLOOKUP('Master List'!H164, 'CWM &amp; Location'!B:D, 2, FALSE), " / ", VLOOKUP('Master List'!I164, 'CWM &amp; Location'!B:D, 2, FALSE)))</f>
        <v>Pediatreg</v>
      </c>
      <c r="K164" s="47" t="str">
        <f>IF('Programmes (ENG)'!K164="Supervisor to be confirmed", "Goruchwyliwr I'w Gadarnhau", 'Programmes (ENG)'!K164)</f>
        <v>Dr Bethan Rachel Thomas</v>
      </c>
      <c r="L164" s="47" t="str">
        <f>VLOOKUP('Programmes (ENG)'!L164, 'CWM &amp; Location'!B:D, 2, FALSE)</f>
        <v>Ysbyty'r Tywysog Siarl</v>
      </c>
      <c r="M164" s="47" t="str">
        <f>VLOOKUP('Programmes (ENG)'!M164, 'CWM &amp; Location'!B:D, 2, FALSE)</f>
        <v>Merthyr Tudful</v>
      </c>
      <c r="N164" s="47" t="str">
        <f>IF('Master List'!O164="", VLOOKUP('Master List'!N164, 'CWM &amp; Location'!B:D, 2, FALSE), CONCATENATE(VLOOKUP('Master List'!N164, 'CWM &amp; Location'!B:D, 2, FALSE), " / ", VLOOKUP('Master List'!O164, 'CWM &amp; Location'!B:D, 2, FALSE)))</f>
        <v>Meddygaeth Fewnol Acíwt</v>
      </c>
      <c r="O164" s="47" t="str">
        <f>IF('Programmes (ENG)'!O164="Supervisor to be confirmed", "Goruchwyliwr I'w Gadarnhau", 'Programmes (ENG)'!O164)</f>
        <v>Dr Mohamed Hassan</v>
      </c>
      <c r="P164" s="47" t="str">
        <f>VLOOKUP('Programmes (ENG)'!P164, 'CWM &amp; Location'!B:D, 2, FALSE)</f>
        <v>Ysbyty'r Tywysog Siarl / Ysbyty Brenhinol Morgannwg</v>
      </c>
      <c r="Q164" s="47" t="str">
        <f>VLOOKUP('Programmes (ENG)'!Q164, 'CWM &amp; Location'!B:D, 2, FALSE)</f>
        <v>Merthyr Tudful / Llantrisant</v>
      </c>
      <c r="R164" s="47" t="str">
        <f>IF('Master List'!U164="", VLOOKUP('Master List'!T164, 'CWM &amp; Location'!B:D, 2, FALSE), CONCATENATE(VLOOKUP('Master List'!T164, 'CWM &amp; Location'!B:D, 2, FALSE), " / ", VLOOKUP('Master List'!U164, 'CWM &amp; Location'!B:D, 2, FALSE)))</f>
        <v>Obstetreg a Gynaecoleg</v>
      </c>
      <c r="S164" s="47" t="str">
        <f>IF('Programmes (ENG)'!S164="Supervisor to be confirmed", "Goruchwyliwr I'w Gadarnhau", 'Programmes (ENG)'!S164)</f>
        <v>Mr Mohamed Elnasharty</v>
      </c>
      <c r="T164" s="49" t="str">
        <f>IF('Master List'!Y164="", "", VLOOKUP('Programmes (ENG)'!T164, 'CWM &amp; Location'!B:D, 2, FALSE))</f>
        <v/>
      </c>
      <c r="U164" s="49" t="str">
        <f>IF(T164="", "", VLOOKUP('Programmes (ENG)'!U164, 'CWM &amp; Location'!B:D, 2, FALSE))</f>
        <v/>
      </c>
      <c r="V164" s="49" t="str">
        <f>IF('Programmes (ENG)'!V164="", "", VLOOKUP('Programmes (ENG)'!V164, 'CWM &amp; Location'!B:D, 2, FALSE))</f>
        <v/>
      </c>
      <c r="W164" s="49" t="str">
        <f>IF('Programmes (ENG)'!W164="", "", IF('Programmes (ENG)'!W164="Supervisor to be confirmed", 'CWM &amp; Location'!$C$207, 'Programmes (ENG)'!W164))</f>
        <v/>
      </c>
    </row>
    <row r="165" spans="1:23" ht="33.75" customHeight="1" x14ac:dyDescent="0.25">
      <c r="A165" s="47" t="str">
        <f>'Master List'!A165</f>
        <v>FP</v>
      </c>
      <c r="B165" s="47" t="str">
        <f>'Master List'!B165</f>
        <v>F2/7A5N-7A5S/055b</v>
      </c>
      <c r="C165" s="47" t="str">
        <f>'Master List'!C165</f>
        <v>WAL/F2/055b</v>
      </c>
      <c r="D165" s="48">
        <f>'Programmes (ENG)'!D165</f>
        <v>1</v>
      </c>
      <c r="E165" s="54" t="str">
        <f t="shared" si="2"/>
        <v>Obstetreg a Gynaecoleg, Pediatreg, Meddygaeth Fewnol Acíwt</v>
      </c>
      <c r="F165" s="49" t="str">
        <f>VLOOKUP('Programmes (ENG)'!F165, 'CWM &amp; Location'!B:D, 2, FALSE)</f>
        <v>Bwrdd Iechyd Prifysgol Cwm Taf Morgannwg</v>
      </c>
      <c r="G165" s="49" t="str">
        <f>IF('Programmes (ENG)'!G165="Supervisor to be confirmed", "Goruchwyliwr I'w Gadarnhau", 'Programmes (ENG)'!G165)</f>
        <v>Mr Mohamed Elnasharty</v>
      </c>
      <c r="H165" s="47" t="str">
        <f>VLOOKUP('Programmes (ENG)'!H165, 'CWM &amp; Location'!B:D, 2, FALSE)</f>
        <v>Ysbyty'r Tywysog Siarl / Ysbyty Brenhinol Morgannwg</v>
      </c>
      <c r="I165" s="47" t="str">
        <f>VLOOKUP('Programmes (ENG)'!I165, 'CWM &amp; Location'!B:D, 2, FALSE)</f>
        <v>Merthyr Tudful / Llantrisant</v>
      </c>
      <c r="J165" s="47" t="str">
        <f>IF('Master List'!I165="", VLOOKUP('Master List'!H165, 'CWM &amp; Location'!B:D, 2, FALSE), CONCATENATE(VLOOKUP('Master List'!H165, 'CWM &amp; Location'!B:D, 2, FALSE), " / ", VLOOKUP('Master List'!I165, 'CWM &amp; Location'!B:D, 2, FALSE)))</f>
        <v>Obstetreg a Gynaecoleg</v>
      </c>
      <c r="K165" s="47" t="str">
        <f>IF('Programmes (ENG)'!K165="Supervisor to be confirmed", "Goruchwyliwr I'w Gadarnhau", 'Programmes (ENG)'!K165)</f>
        <v>Mr Mohamed Elnasharty</v>
      </c>
      <c r="L165" s="47" t="str">
        <f>VLOOKUP('Programmes (ENG)'!L165, 'CWM &amp; Location'!B:D, 2, FALSE)</f>
        <v>Ysbyty'r Tywysog Siarl / Ysbyty Brenhinol Morgannwg</v>
      </c>
      <c r="M165" s="47" t="str">
        <f>VLOOKUP('Programmes (ENG)'!M165, 'CWM &amp; Location'!B:D, 2, FALSE)</f>
        <v>Merthyr Tudful / Llantrisant</v>
      </c>
      <c r="N165" s="47" t="str">
        <f>IF('Master List'!O165="", VLOOKUP('Master List'!N165, 'CWM &amp; Location'!B:D, 2, FALSE), CONCATENATE(VLOOKUP('Master List'!N165, 'CWM &amp; Location'!B:D, 2, FALSE), " / ", VLOOKUP('Master List'!O165, 'CWM &amp; Location'!B:D, 2, FALSE)))</f>
        <v>Pediatreg</v>
      </c>
      <c r="O165" s="47" t="str">
        <f>IF('Programmes (ENG)'!O165="Supervisor to be confirmed", "Goruchwyliwr I'w Gadarnhau", 'Programmes (ENG)'!O165)</f>
        <v>Dr Bethan Rachel Thomas</v>
      </c>
      <c r="P165" s="47" t="str">
        <f>VLOOKUP('Programmes (ENG)'!P165, 'CWM &amp; Location'!B:D, 2, FALSE)</f>
        <v>Ysbyty'r Tywysog Siarl</v>
      </c>
      <c r="Q165" s="47" t="str">
        <f>VLOOKUP('Programmes (ENG)'!Q165, 'CWM &amp; Location'!B:D, 2, FALSE)</f>
        <v>Merthyr Tudful</v>
      </c>
      <c r="R165" s="47" t="str">
        <f>IF('Master List'!U165="", VLOOKUP('Master List'!T165, 'CWM &amp; Location'!B:D, 2, FALSE), CONCATENATE(VLOOKUP('Master List'!T165, 'CWM &amp; Location'!B:D, 2, FALSE), " / ", VLOOKUP('Master List'!U165, 'CWM &amp; Location'!B:D, 2, FALSE)))</f>
        <v>Meddygaeth Fewnol Acíwt</v>
      </c>
      <c r="S165" s="47" t="str">
        <f>IF('Programmes (ENG)'!S165="Supervisor to be confirmed", "Goruchwyliwr I'w Gadarnhau", 'Programmes (ENG)'!S165)</f>
        <v>Dr Mohamed Hassan</v>
      </c>
      <c r="T165" s="49" t="str">
        <f>IF('Master List'!Y165="", "", VLOOKUP('Programmes (ENG)'!T165, 'CWM &amp; Location'!B:D, 2, FALSE))</f>
        <v/>
      </c>
      <c r="U165" s="49" t="str">
        <f>IF(T165="", "", VLOOKUP('Programmes (ENG)'!U165, 'CWM &amp; Location'!B:D, 2, FALSE))</f>
        <v/>
      </c>
      <c r="V165" s="49" t="str">
        <f>IF('Programmes (ENG)'!V165="", "", VLOOKUP('Programmes (ENG)'!V165, 'CWM &amp; Location'!B:D, 2, FALSE))</f>
        <v/>
      </c>
      <c r="W165" s="49" t="str">
        <f>IF('Programmes (ENG)'!W165="", "", IF('Programmes (ENG)'!W165="Supervisor to be confirmed", 'CWM &amp; Location'!$C$207, 'Programmes (ENG)'!W165))</f>
        <v/>
      </c>
    </row>
    <row r="166" spans="1:23" ht="33.75" customHeight="1" x14ac:dyDescent="0.25">
      <c r="A166" s="47" t="str">
        <f>'Master List'!A166</f>
        <v>FP</v>
      </c>
      <c r="B166" s="47" t="str">
        <f>'Master List'!B166</f>
        <v>F2/7A5N-7A5S/055c</v>
      </c>
      <c r="C166" s="47" t="str">
        <f>'Master List'!C166</f>
        <v>WAL/F2/055c</v>
      </c>
      <c r="D166" s="48">
        <f>'Programmes (ENG)'!D166</f>
        <v>1</v>
      </c>
      <c r="E166" s="54" t="str">
        <f t="shared" si="2"/>
        <v>Meddygaeth Fewnol Acíwt, Obstetreg a Gynaecoleg, Pediatreg</v>
      </c>
      <c r="F166" s="49" t="str">
        <f>VLOOKUP('Programmes (ENG)'!F166, 'CWM &amp; Location'!B:D, 2, FALSE)</f>
        <v>Bwrdd Iechyd Prifysgol Cwm Taf Morgannwg</v>
      </c>
      <c r="G166" s="49" t="str">
        <f>IF('Programmes (ENG)'!G166="Supervisor to be confirmed", "Goruchwyliwr I'w Gadarnhau", 'Programmes (ENG)'!G166)</f>
        <v>Dr Mohamed Hassan</v>
      </c>
      <c r="H166" s="47" t="str">
        <f>VLOOKUP('Programmes (ENG)'!H166, 'CWM &amp; Location'!B:D, 2, FALSE)</f>
        <v>Ysbyty'r Tywysog Siarl</v>
      </c>
      <c r="I166" s="47" t="str">
        <f>VLOOKUP('Programmes (ENG)'!I166, 'CWM &amp; Location'!B:D, 2, FALSE)</f>
        <v>Merthyr Tudful</v>
      </c>
      <c r="J166" s="47" t="str">
        <f>IF('Master List'!I166="", VLOOKUP('Master List'!H166, 'CWM &amp; Location'!B:D, 2, FALSE), CONCATENATE(VLOOKUP('Master List'!H166, 'CWM &amp; Location'!B:D, 2, FALSE), " / ", VLOOKUP('Master List'!I166, 'CWM &amp; Location'!B:D, 2, FALSE)))</f>
        <v>Meddygaeth Fewnol Acíwt</v>
      </c>
      <c r="K166" s="47" t="str">
        <f>IF('Programmes (ENG)'!K166="Supervisor to be confirmed", "Goruchwyliwr I'w Gadarnhau", 'Programmes (ENG)'!K166)</f>
        <v>Dr Mohamed Hassan</v>
      </c>
      <c r="L166" s="47" t="str">
        <f>VLOOKUP('Programmes (ENG)'!L166, 'CWM &amp; Location'!B:D, 2, FALSE)</f>
        <v>Ysbyty'r Tywysog Siarl / Ysbyty Brenhinol Morgannwg</v>
      </c>
      <c r="M166" s="47" t="str">
        <f>VLOOKUP('Programmes (ENG)'!M166, 'CWM &amp; Location'!B:D, 2, FALSE)</f>
        <v>Merthyr Tudful / Llantrisant</v>
      </c>
      <c r="N166" s="47" t="str">
        <f>IF('Master List'!O166="", VLOOKUP('Master List'!N166, 'CWM &amp; Location'!B:D, 2, FALSE), CONCATENATE(VLOOKUP('Master List'!N166, 'CWM &amp; Location'!B:D, 2, FALSE), " / ", VLOOKUP('Master List'!O166, 'CWM &amp; Location'!B:D, 2, FALSE)))</f>
        <v>Obstetreg a Gynaecoleg</v>
      </c>
      <c r="O166" s="47" t="str">
        <f>IF('Programmes (ENG)'!O166="Supervisor to be confirmed", "Goruchwyliwr I'w Gadarnhau", 'Programmes (ENG)'!O166)</f>
        <v>Mr Mohamed Elnasharty</v>
      </c>
      <c r="P166" s="47" t="str">
        <f>VLOOKUP('Programmes (ENG)'!P166, 'CWM &amp; Location'!B:D, 2, FALSE)</f>
        <v>Ysbyty'r Tywysog Siarl / Ysbyty Brenhinol Morgannwg</v>
      </c>
      <c r="Q166" s="47" t="str">
        <f>VLOOKUP('Programmes (ENG)'!Q166, 'CWM &amp; Location'!B:D, 2, FALSE)</f>
        <v>Merthyr Tudful / Llantrisant</v>
      </c>
      <c r="R166" s="47" t="str">
        <f>IF('Master List'!U166="", VLOOKUP('Master List'!T166, 'CWM &amp; Location'!B:D, 2, FALSE), CONCATENATE(VLOOKUP('Master List'!T166, 'CWM &amp; Location'!B:D, 2, FALSE), " / ", VLOOKUP('Master List'!U166, 'CWM &amp; Location'!B:D, 2, FALSE)))</f>
        <v>Pediatreg</v>
      </c>
      <c r="S166" s="47" t="str">
        <f>IF('Programmes (ENG)'!S166="Supervisor to be confirmed", "Goruchwyliwr I'w Gadarnhau", 'Programmes (ENG)'!S166)</f>
        <v>Dr Bethan Rachel Thomas</v>
      </c>
      <c r="T166" s="49" t="str">
        <f>IF('Master List'!Y166="", "", VLOOKUP('Programmes (ENG)'!T166, 'CWM &amp; Location'!B:D, 2, FALSE))</f>
        <v/>
      </c>
      <c r="U166" s="49" t="str">
        <f>IF(T166="", "", VLOOKUP('Programmes (ENG)'!U166, 'CWM &amp; Location'!B:D, 2, FALSE))</f>
        <v/>
      </c>
      <c r="V166" s="49" t="str">
        <f>IF('Programmes (ENG)'!V166="", "", VLOOKUP('Programmes (ENG)'!V166, 'CWM &amp; Location'!B:D, 2, FALSE))</f>
        <v/>
      </c>
      <c r="W166" s="49" t="str">
        <f>IF('Programmes (ENG)'!W166="", "", IF('Programmes (ENG)'!W166="Supervisor to be confirmed", 'CWM &amp; Location'!$C$207, 'Programmes (ENG)'!W166))</f>
        <v/>
      </c>
    </row>
    <row r="167" spans="1:23" ht="33.75" customHeight="1" x14ac:dyDescent="0.25">
      <c r="A167" s="47" t="str">
        <f>'Master List'!A167</f>
        <v>FP</v>
      </c>
      <c r="B167" s="47" t="str">
        <f>'Master List'!B167</f>
        <v>F2/7A5N/056a</v>
      </c>
      <c r="C167" s="47" t="str">
        <f>'Master List'!C167</f>
        <v>WAL/F2/056a</v>
      </c>
      <c r="D167" s="48">
        <f>'Programmes (ENG)'!D167</f>
        <v>1</v>
      </c>
      <c r="E167" s="54" t="str">
        <f t="shared" si="2"/>
        <v>Meddygaeth Frys, Pediatreg, Trawma Llawdriniaeth Orthopedig</v>
      </c>
      <c r="F167" s="49" t="str">
        <f>VLOOKUP('Programmes (ENG)'!F167, 'CWM &amp; Location'!B:D, 2, FALSE)</f>
        <v>Bwrdd Iechyd Prifysgol Cwm Taf Morgannwg</v>
      </c>
      <c r="G167" s="49" t="str">
        <f>IF('Programmes (ENG)'!G167="Supervisor to be confirmed", "Goruchwyliwr I'w Gadarnhau", 'Programmes (ENG)'!G167)</f>
        <v>Dr Ella Harrison-Hansley</v>
      </c>
      <c r="H167" s="47" t="str">
        <f>VLOOKUP('Programmes (ENG)'!H167, 'CWM &amp; Location'!B:D, 2, FALSE)</f>
        <v>Ysbyty'r Tywysog Siarl</v>
      </c>
      <c r="I167" s="47" t="str">
        <f>VLOOKUP('Programmes (ENG)'!I167, 'CWM &amp; Location'!B:D, 2, FALSE)</f>
        <v>Merthyr Tudful</v>
      </c>
      <c r="J167" s="47" t="str">
        <f>IF('Master List'!I167="", VLOOKUP('Master List'!H167, 'CWM &amp; Location'!B:D, 2, FALSE), CONCATENATE(VLOOKUP('Master List'!H167, 'CWM &amp; Location'!B:D, 2, FALSE), " / ", VLOOKUP('Master List'!I167, 'CWM &amp; Location'!B:D, 2, FALSE)))</f>
        <v>Meddygaeth Frys</v>
      </c>
      <c r="K167" s="47" t="str">
        <f>IF('Programmes (ENG)'!K167="Supervisor to be confirmed", "Goruchwyliwr I'w Gadarnhau", 'Programmes (ENG)'!K167)</f>
        <v>Dr Ella Harrison-Hansley</v>
      </c>
      <c r="L167" s="47" t="str">
        <f>VLOOKUP('Programmes (ENG)'!L167, 'CWM &amp; Location'!B:D, 2, FALSE)</f>
        <v>Ysbyty'r Tywysog Siarl / Ysbyty Brenhinol Morgannwg</v>
      </c>
      <c r="M167" s="47" t="str">
        <f>VLOOKUP('Programmes (ENG)'!M167, 'CWM &amp; Location'!B:D, 2, FALSE)</f>
        <v>Merthyr Tudful / Llantrisant</v>
      </c>
      <c r="N167" s="47" t="str">
        <f>IF('Master List'!O167="", VLOOKUP('Master List'!N167, 'CWM &amp; Location'!B:D, 2, FALSE), CONCATENATE(VLOOKUP('Master List'!N167, 'CWM &amp; Location'!B:D, 2, FALSE), " / ", VLOOKUP('Master List'!O167, 'CWM &amp; Location'!B:D, 2, FALSE)))</f>
        <v>Pediatreg</v>
      </c>
      <c r="O167" s="47" t="str">
        <f>IF('Programmes (ENG)'!O167="Supervisor to be confirmed", "Goruchwyliwr I'w Gadarnhau", 'Programmes (ENG)'!O167)</f>
        <v>Dr Omotakin Omolokun</v>
      </c>
      <c r="P167" s="47" t="str">
        <f>VLOOKUP('Programmes (ENG)'!P167, 'CWM &amp; Location'!B:D, 2, FALSE)</f>
        <v>Ysbyty'r Tywysog Siarl</v>
      </c>
      <c r="Q167" s="47" t="str">
        <f>VLOOKUP('Programmes (ENG)'!Q167, 'CWM &amp; Location'!B:D, 2, FALSE)</f>
        <v>Merthyr Tudful</v>
      </c>
      <c r="R167" s="47" t="str">
        <f>IF('Master List'!U167="", VLOOKUP('Master List'!T167, 'CWM &amp; Location'!B:D, 2, FALSE), CONCATENATE(VLOOKUP('Master List'!T167, 'CWM &amp; Location'!B:D, 2, FALSE), " / ", VLOOKUP('Master List'!U167, 'CWM &amp; Location'!B:D, 2, FALSE)))</f>
        <v>Trawma Llawdriniaeth Orthopedig</v>
      </c>
      <c r="S167" s="47" t="str">
        <f>IF('Programmes (ENG)'!S167="Supervisor to be confirmed", "Goruchwyliwr I'w Gadarnhau", 'Programmes (ENG)'!S167)</f>
        <v>Mr Kyriakos Karras</v>
      </c>
      <c r="T167" s="49" t="str">
        <f>IF('Master List'!Y167="", "", VLOOKUP('Programmes (ENG)'!T167, 'CWM &amp; Location'!B:D, 2, FALSE))</f>
        <v/>
      </c>
      <c r="U167" s="49" t="str">
        <f>IF(T167="", "", VLOOKUP('Programmes (ENG)'!U167, 'CWM &amp; Location'!B:D, 2, FALSE))</f>
        <v/>
      </c>
      <c r="V167" s="49" t="str">
        <f>IF('Programmes (ENG)'!V167="", "", VLOOKUP('Programmes (ENG)'!V167, 'CWM &amp; Location'!B:D, 2, FALSE))</f>
        <v/>
      </c>
      <c r="W167" s="49" t="str">
        <f>IF('Programmes (ENG)'!W167="", "", IF('Programmes (ENG)'!W167="Supervisor to be confirmed", 'CWM &amp; Location'!$C$207, 'Programmes (ENG)'!W167))</f>
        <v/>
      </c>
    </row>
    <row r="168" spans="1:23" ht="33.75" customHeight="1" x14ac:dyDescent="0.25">
      <c r="A168" s="47" t="str">
        <f>'Master List'!A168</f>
        <v>FP</v>
      </c>
      <c r="B168" s="47" t="str">
        <f>'Master List'!B168</f>
        <v>F2/7A5N/056b</v>
      </c>
      <c r="C168" s="47" t="str">
        <f>'Master List'!C168</f>
        <v>WAL/F2/056b</v>
      </c>
      <c r="D168" s="48">
        <f>'Programmes (ENG)'!D168</f>
        <v>1</v>
      </c>
      <c r="E168" s="54" t="str">
        <f t="shared" si="2"/>
        <v>Trawma Llawdriniaeth Orthopedig, Meddygaeth Frys, Pediatreg</v>
      </c>
      <c r="F168" s="49" t="str">
        <f>VLOOKUP('Programmes (ENG)'!F168, 'CWM &amp; Location'!B:D, 2, FALSE)</f>
        <v>Bwrdd Iechyd Prifysgol Cwm Taf Morgannwg</v>
      </c>
      <c r="G168" s="49" t="str">
        <f>IF('Programmes (ENG)'!G168="Supervisor to be confirmed", "Goruchwyliwr I'w Gadarnhau", 'Programmes (ENG)'!G168)</f>
        <v>Mr Kyriakos Karras</v>
      </c>
      <c r="H168" s="47" t="str">
        <f>VLOOKUP('Programmes (ENG)'!H168, 'CWM &amp; Location'!B:D, 2, FALSE)</f>
        <v>Ysbyty'r Tywysog Siarl</v>
      </c>
      <c r="I168" s="47" t="str">
        <f>VLOOKUP('Programmes (ENG)'!I168, 'CWM &amp; Location'!B:D, 2, FALSE)</f>
        <v>Merthyr Tudful</v>
      </c>
      <c r="J168" s="47" t="str">
        <f>IF('Master List'!I168="", VLOOKUP('Master List'!H168, 'CWM &amp; Location'!B:D, 2, FALSE), CONCATENATE(VLOOKUP('Master List'!H168, 'CWM &amp; Location'!B:D, 2, FALSE), " / ", VLOOKUP('Master List'!I168, 'CWM &amp; Location'!B:D, 2, FALSE)))</f>
        <v>Trawma Llawdriniaeth Orthopedig</v>
      </c>
      <c r="K168" s="47" t="str">
        <f>IF('Programmes (ENG)'!K168="Supervisor to be confirmed", "Goruchwyliwr I'w Gadarnhau", 'Programmes (ENG)'!K168)</f>
        <v>Mr Kyriakos Karras</v>
      </c>
      <c r="L168" s="47" t="str">
        <f>VLOOKUP('Programmes (ENG)'!L168, 'CWM &amp; Location'!B:D, 2, FALSE)</f>
        <v>Ysbyty'r Tywysog Siarl</v>
      </c>
      <c r="M168" s="47" t="str">
        <f>VLOOKUP('Programmes (ENG)'!M168, 'CWM &amp; Location'!B:D, 2, FALSE)</f>
        <v>Merthyr Tudful</v>
      </c>
      <c r="N168" s="47" t="str">
        <f>IF('Master List'!O168="", VLOOKUP('Master List'!N168, 'CWM &amp; Location'!B:D, 2, FALSE), CONCATENATE(VLOOKUP('Master List'!N168, 'CWM &amp; Location'!B:D, 2, FALSE), " / ", VLOOKUP('Master List'!O168, 'CWM &amp; Location'!B:D, 2, FALSE)))</f>
        <v>Meddygaeth Frys</v>
      </c>
      <c r="O168" s="47" t="str">
        <f>IF('Programmes (ENG)'!O168="Supervisor to be confirmed", "Goruchwyliwr I'w Gadarnhau", 'Programmes (ENG)'!O168)</f>
        <v>Dr Ella Harrison-Hansley</v>
      </c>
      <c r="P168" s="47" t="str">
        <f>VLOOKUP('Programmes (ENG)'!P168, 'CWM &amp; Location'!B:D, 2, FALSE)</f>
        <v>Ysbyty'r Tywysog Siarl / Ysbyty Brenhinol Morgannwg</v>
      </c>
      <c r="Q168" s="47" t="str">
        <f>VLOOKUP('Programmes (ENG)'!Q168, 'CWM &amp; Location'!B:D, 2, FALSE)</f>
        <v>Merthyr Tudful / Llantrisant</v>
      </c>
      <c r="R168" s="47" t="str">
        <f>IF('Master List'!U168="", VLOOKUP('Master List'!T168, 'CWM &amp; Location'!B:D, 2, FALSE), CONCATENATE(VLOOKUP('Master List'!T168, 'CWM &amp; Location'!B:D, 2, FALSE), " / ", VLOOKUP('Master List'!U168, 'CWM &amp; Location'!B:D, 2, FALSE)))</f>
        <v>Pediatreg</v>
      </c>
      <c r="S168" s="47" t="str">
        <f>IF('Programmes (ENG)'!S168="Supervisor to be confirmed", "Goruchwyliwr I'w Gadarnhau", 'Programmes (ENG)'!S168)</f>
        <v>Dr Omotakin Omolokun</v>
      </c>
      <c r="T168" s="49" t="str">
        <f>IF('Master List'!Y168="", "", VLOOKUP('Programmes (ENG)'!T168, 'CWM &amp; Location'!B:D, 2, FALSE))</f>
        <v/>
      </c>
      <c r="U168" s="49" t="str">
        <f>IF(T168="", "", VLOOKUP('Programmes (ENG)'!U168, 'CWM &amp; Location'!B:D, 2, FALSE))</f>
        <v/>
      </c>
      <c r="V168" s="49" t="str">
        <f>IF('Programmes (ENG)'!V168="", "", VLOOKUP('Programmes (ENG)'!V168, 'CWM &amp; Location'!B:D, 2, FALSE))</f>
        <v/>
      </c>
      <c r="W168" s="49" t="str">
        <f>IF('Programmes (ENG)'!W168="", "", IF('Programmes (ENG)'!W168="Supervisor to be confirmed", 'CWM &amp; Location'!$C$207, 'Programmes (ENG)'!W168))</f>
        <v/>
      </c>
    </row>
    <row r="169" spans="1:23" ht="33.75" customHeight="1" x14ac:dyDescent="0.25">
      <c r="A169" s="47" t="str">
        <f>'Master List'!A169</f>
        <v>FP</v>
      </c>
      <c r="B169" s="47" t="str">
        <f>'Master List'!B169</f>
        <v>F2/7A5N/056c</v>
      </c>
      <c r="C169" s="47" t="str">
        <f>'Master List'!C169</f>
        <v>WAL/F2/056c</v>
      </c>
      <c r="D169" s="48">
        <f>'Programmes (ENG)'!D169</f>
        <v>1</v>
      </c>
      <c r="E169" s="54" t="str">
        <f t="shared" si="2"/>
        <v>Pediatreg, Trawma Llawdriniaeth Orthopedig, Meddygaeth Frys</v>
      </c>
      <c r="F169" s="49" t="str">
        <f>VLOOKUP('Programmes (ENG)'!F169, 'CWM &amp; Location'!B:D, 2, FALSE)</f>
        <v>Bwrdd Iechyd Prifysgol Cwm Taf Morgannwg</v>
      </c>
      <c r="G169" s="49" t="str">
        <f>IF('Programmes (ENG)'!G169="Supervisor to be confirmed", "Goruchwyliwr I'w Gadarnhau", 'Programmes (ENG)'!G169)</f>
        <v>Dr Omotakin Omolokun</v>
      </c>
      <c r="H169" s="47" t="str">
        <f>VLOOKUP('Programmes (ENG)'!H169, 'CWM &amp; Location'!B:D, 2, FALSE)</f>
        <v>Ysbyty'r Tywysog Siarl / Ysbyty Brenhinol Morgannwg</v>
      </c>
      <c r="I169" s="47" t="str">
        <f>VLOOKUP('Programmes (ENG)'!I169, 'CWM &amp; Location'!B:D, 2, FALSE)</f>
        <v>Merthyr Tudful / Llantrisant</v>
      </c>
      <c r="J169" s="47" t="str">
        <f>IF('Master List'!I169="", VLOOKUP('Master List'!H169, 'CWM &amp; Location'!B:D, 2, FALSE), CONCATENATE(VLOOKUP('Master List'!H169, 'CWM &amp; Location'!B:D, 2, FALSE), " / ", VLOOKUP('Master List'!I169, 'CWM &amp; Location'!B:D, 2, FALSE)))</f>
        <v>Pediatreg</v>
      </c>
      <c r="K169" s="47" t="str">
        <f>IF('Programmes (ENG)'!K169="Supervisor to be confirmed", "Goruchwyliwr I'w Gadarnhau", 'Programmes (ENG)'!K169)</f>
        <v>Dr Omotakin Omolokun</v>
      </c>
      <c r="L169" s="47" t="str">
        <f>VLOOKUP('Programmes (ENG)'!L169, 'CWM &amp; Location'!B:D, 2, FALSE)</f>
        <v>Ysbyty'r Tywysog Siarl</v>
      </c>
      <c r="M169" s="47" t="str">
        <f>VLOOKUP('Programmes (ENG)'!M169, 'CWM &amp; Location'!B:D, 2, FALSE)</f>
        <v>Merthyr Tudful</v>
      </c>
      <c r="N169" s="47" t="str">
        <f>IF('Master List'!O169="", VLOOKUP('Master List'!N169, 'CWM &amp; Location'!B:D, 2, FALSE), CONCATENATE(VLOOKUP('Master List'!N169, 'CWM &amp; Location'!B:D, 2, FALSE), " / ", VLOOKUP('Master List'!O169, 'CWM &amp; Location'!B:D, 2, FALSE)))</f>
        <v>Trawma Llawdriniaeth Orthopedig</v>
      </c>
      <c r="O169" s="47" t="str">
        <f>IF('Programmes (ENG)'!O169="Supervisor to be confirmed", "Goruchwyliwr I'w Gadarnhau", 'Programmes (ENG)'!O169)</f>
        <v>Mr Kyriakos Karras</v>
      </c>
      <c r="P169" s="47" t="str">
        <f>VLOOKUP('Programmes (ENG)'!P169, 'CWM &amp; Location'!B:D, 2, FALSE)</f>
        <v>Ysbyty'r Tywysog Siarl</v>
      </c>
      <c r="Q169" s="47" t="str">
        <f>VLOOKUP('Programmes (ENG)'!Q169, 'CWM &amp; Location'!B:D, 2, FALSE)</f>
        <v>Merthyr Tudful</v>
      </c>
      <c r="R169" s="47" t="str">
        <f>IF('Master List'!U169="", VLOOKUP('Master List'!T169, 'CWM &amp; Location'!B:D, 2, FALSE), CONCATENATE(VLOOKUP('Master List'!T169, 'CWM &amp; Location'!B:D, 2, FALSE), " / ", VLOOKUP('Master List'!U169, 'CWM &amp; Location'!B:D, 2, FALSE)))</f>
        <v>Meddygaeth Frys</v>
      </c>
      <c r="S169" s="47" t="str">
        <f>IF('Programmes (ENG)'!S169="Supervisor to be confirmed", "Goruchwyliwr I'w Gadarnhau", 'Programmes (ENG)'!S169)</f>
        <v>Dr Ella Harrison-Hansley</v>
      </c>
      <c r="T169" s="49" t="str">
        <f>IF('Master List'!Y169="", "", VLOOKUP('Programmes (ENG)'!T169, 'CWM &amp; Location'!B:D, 2, FALSE))</f>
        <v/>
      </c>
      <c r="U169" s="49" t="str">
        <f>IF(T169="", "", VLOOKUP('Programmes (ENG)'!U169, 'CWM &amp; Location'!B:D, 2, FALSE))</f>
        <v/>
      </c>
      <c r="V169" s="49" t="str">
        <f>IF('Programmes (ENG)'!V169="", "", VLOOKUP('Programmes (ENG)'!V169, 'CWM &amp; Location'!B:D, 2, FALSE))</f>
        <v/>
      </c>
      <c r="W169" s="49" t="str">
        <f>IF('Programmes (ENG)'!W169="", "", IF('Programmes (ENG)'!W169="Supervisor to be confirmed", 'CWM &amp; Location'!$C$207, 'Programmes (ENG)'!W169))</f>
        <v/>
      </c>
    </row>
    <row r="170" spans="1:23" ht="33.75" customHeight="1" x14ac:dyDescent="0.25">
      <c r="A170" s="47" t="str">
        <f>'Master List'!A170</f>
        <v>FP</v>
      </c>
      <c r="B170" s="47" t="str">
        <f>'Master List'!B170</f>
        <v>F2/7A5N/057a</v>
      </c>
      <c r="C170" s="47" t="str">
        <f>'Master List'!C170</f>
        <v>WAL/F2/057a</v>
      </c>
      <c r="D170" s="48">
        <f>'Programmes (ENG)'!D170</f>
        <v>1</v>
      </c>
      <c r="E170" s="54" t="str">
        <f t="shared" si="2"/>
        <v>Practis Cyffredinol, Obstetreg a Gynaecoleg, Meddygaeth Gyffredinol (Mewnol) / Endocrinoleg a Diabetes Mellitus</v>
      </c>
      <c r="F170" s="49" t="str">
        <f>VLOOKUP('Programmes (ENG)'!F170, 'CWM &amp; Location'!B:D, 2, FALSE)</f>
        <v>Bwrdd Iechyd Prifysgol Cwm Taf Morgannwg</v>
      </c>
      <c r="G170" s="49" t="str">
        <f>IF('Programmes (ENG)'!G170="Supervisor to be confirmed", "Goruchwyliwr I'w Gadarnhau", 'Programmes (ENG)'!G170)</f>
        <v>Dr Mary Franklin</v>
      </c>
      <c r="H170" s="47" t="str">
        <f>VLOOKUP('Programmes (ENG)'!H170, 'CWM &amp; Location'!B:D, 2, FALSE)</f>
        <v>Pontcae Surgery</v>
      </c>
      <c r="I170" s="47" t="str">
        <f>VLOOKUP('Programmes (ENG)'!I170, 'CWM &amp; Location'!B:D, 2, FALSE)</f>
        <v>Merthyr Tudful</v>
      </c>
      <c r="J170" s="47" t="str">
        <f>IF('Master List'!I170="", VLOOKUP('Master List'!H170, 'CWM &amp; Location'!B:D, 2, FALSE), CONCATENATE(VLOOKUP('Master List'!H170, 'CWM &amp; Location'!B:D, 2, FALSE), " / ", VLOOKUP('Master List'!I170, 'CWM &amp; Location'!B:D, 2, FALSE)))</f>
        <v>Practis Cyffredinol</v>
      </c>
      <c r="K170" s="47" t="str">
        <f>IF('Programmes (ENG)'!K170="Supervisor to be confirmed", "Goruchwyliwr I'w Gadarnhau", 'Programmes (ENG)'!K170)</f>
        <v>Dr Mary Franklin</v>
      </c>
      <c r="L170" s="47" t="str">
        <f>VLOOKUP('Programmes (ENG)'!L170, 'CWM &amp; Location'!B:D, 2, FALSE)</f>
        <v>Ysbyty'r Tywysog Siarl</v>
      </c>
      <c r="M170" s="47" t="str">
        <f>VLOOKUP('Programmes (ENG)'!M170, 'CWM &amp; Location'!B:D, 2, FALSE)</f>
        <v>Merthyr Tudful</v>
      </c>
      <c r="N170" s="47" t="str">
        <f>IF('Master List'!O170="", VLOOKUP('Master List'!N170, 'CWM &amp; Location'!B:D, 2, FALSE), CONCATENATE(VLOOKUP('Master List'!N170, 'CWM &amp; Location'!B:D, 2, FALSE), " / ", VLOOKUP('Master List'!O170, 'CWM &amp; Location'!B:D, 2, FALSE)))</f>
        <v>Obstetreg a Gynaecoleg</v>
      </c>
      <c r="O170" s="47" t="str">
        <f>IF('Programmes (ENG)'!O170="Supervisor to be confirmed", "Goruchwyliwr I'w Gadarnhau", 'Programmes (ENG)'!O170)</f>
        <v>Mr Mohamed Elnasharty</v>
      </c>
      <c r="P170" s="47" t="str">
        <f>VLOOKUP('Programmes (ENG)'!P170, 'CWM &amp; Location'!B:D, 2, FALSE)</f>
        <v>Ysbyty'r Tywysog Siarl</v>
      </c>
      <c r="Q170" s="47" t="str">
        <f>VLOOKUP('Programmes (ENG)'!Q170, 'CWM &amp; Location'!B:D, 2, FALSE)</f>
        <v>Merthyr Tudful</v>
      </c>
      <c r="R170" s="47" t="str">
        <f>IF('Master List'!U170="", VLOOKUP('Master List'!T170, 'CWM &amp; Location'!B:D, 2, FALSE), CONCATENATE(VLOOKUP('Master List'!T170, 'CWM &amp; Location'!B:D, 2, FALSE), " / ", VLOOKUP('Master List'!U170, 'CWM &amp; Location'!B:D, 2, FALSE)))</f>
        <v>Meddygaeth Gyffredinol (Mewnol) / Endocrinoleg a Diabetes Mellitus</v>
      </c>
      <c r="S170" s="47" t="str">
        <f>IF('Programmes (ENG)'!S170="Supervisor to be confirmed", "Goruchwyliwr I'w Gadarnhau", 'Programmes (ENG)'!S170)</f>
        <v>Dr Onyebuchi Okosieme</v>
      </c>
      <c r="T170" s="49" t="str">
        <f>IF('Master List'!Y170="", "", VLOOKUP('Programmes (ENG)'!T170, 'CWM &amp; Location'!B:D, 2, FALSE))</f>
        <v/>
      </c>
      <c r="U170" s="49" t="str">
        <f>IF(T170="", "", VLOOKUP('Programmes (ENG)'!U170, 'CWM &amp; Location'!B:D, 2, FALSE))</f>
        <v/>
      </c>
      <c r="V170" s="49" t="str">
        <f>IF('Programmes (ENG)'!V170="", "", VLOOKUP('Programmes (ENG)'!V170, 'CWM &amp; Location'!B:D, 2, FALSE))</f>
        <v/>
      </c>
      <c r="W170" s="49" t="str">
        <f>IF('Programmes (ENG)'!W170="", "", IF('Programmes (ENG)'!W170="Supervisor to be confirmed", 'CWM &amp; Location'!$C$207, 'Programmes (ENG)'!W170))</f>
        <v/>
      </c>
    </row>
    <row r="171" spans="1:23" ht="33.75" customHeight="1" x14ac:dyDescent="0.25">
      <c r="A171" s="47" t="str">
        <f>'Master List'!A171</f>
        <v>FP</v>
      </c>
      <c r="B171" s="47" t="str">
        <f>'Master List'!B171</f>
        <v>F2/7A5N/057b</v>
      </c>
      <c r="C171" s="47" t="str">
        <f>'Master List'!C171</f>
        <v>WAL/F2/057b</v>
      </c>
      <c r="D171" s="48">
        <f>'Programmes (ENG)'!D171</f>
        <v>1</v>
      </c>
      <c r="E171" s="54" t="str">
        <f t="shared" si="2"/>
        <v>Meddygaeth Gyffredinol (Mewnol) / Endocrinoleg a Diabetes Mellitus, Practis Cyffredinol, Obstetreg a Gynaecoleg</v>
      </c>
      <c r="F171" s="49" t="str">
        <f>VLOOKUP('Programmes (ENG)'!F171, 'CWM &amp; Location'!B:D, 2, FALSE)</f>
        <v>Bwrdd Iechyd Prifysgol Cwm Taf Morgannwg</v>
      </c>
      <c r="G171" s="49" t="str">
        <f>IF('Programmes (ENG)'!G171="Supervisor to be confirmed", "Goruchwyliwr I'w Gadarnhau", 'Programmes (ENG)'!G171)</f>
        <v>Dr Onyebuchi Okosieme</v>
      </c>
      <c r="H171" s="47" t="str">
        <f>VLOOKUP('Programmes (ENG)'!H171, 'CWM &amp; Location'!B:D, 2, FALSE)</f>
        <v>Ysbyty'r Tywysog Siarl</v>
      </c>
      <c r="I171" s="47" t="str">
        <f>VLOOKUP('Programmes (ENG)'!I171, 'CWM &amp; Location'!B:D, 2, FALSE)</f>
        <v>Merthyr Tudful</v>
      </c>
      <c r="J171" s="47" t="str">
        <f>IF('Master List'!I171="", VLOOKUP('Master List'!H171, 'CWM &amp; Location'!B:D, 2, FALSE), CONCATENATE(VLOOKUP('Master List'!H171, 'CWM &amp; Location'!B:D, 2, FALSE), " / ", VLOOKUP('Master List'!I171, 'CWM &amp; Location'!B:D, 2, FALSE)))</f>
        <v>Meddygaeth Gyffredinol (Mewnol) / Endocrinoleg a Diabetes Mellitus</v>
      </c>
      <c r="K171" s="47" t="str">
        <f>IF('Programmes (ENG)'!K171="Supervisor to be confirmed", "Goruchwyliwr I'w Gadarnhau", 'Programmes (ENG)'!K171)</f>
        <v>Dr Onyebuchi Okosieme</v>
      </c>
      <c r="L171" s="47" t="str">
        <f>VLOOKUP('Programmes (ENG)'!L171, 'CWM &amp; Location'!B:D, 2, FALSE)</f>
        <v>Pontcae Surgery</v>
      </c>
      <c r="M171" s="47" t="str">
        <f>VLOOKUP('Programmes (ENG)'!M171, 'CWM &amp; Location'!B:D, 2, FALSE)</f>
        <v>Merthyr Tudful</v>
      </c>
      <c r="N171" s="47" t="str">
        <f>IF('Master List'!O171="", VLOOKUP('Master List'!N171, 'CWM &amp; Location'!B:D, 2, FALSE), CONCATENATE(VLOOKUP('Master List'!N171, 'CWM &amp; Location'!B:D, 2, FALSE), " / ", VLOOKUP('Master List'!O171, 'CWM &amp; Location'!B:D, 2, FALSE)))</f>
        <v>Practis Cyffredinol</v>
      </c>
      <c r="O171" s="47" t="str">
        <f>IF('Programmes (ENG)'!O171="Supervisor to be confirmed", "Goruchwyliwr I'w Gadarnhau", 'Programmes (ENG)'!O171)</f>
        <v>Dr Mary Franklin</v>
      </c>
      <c r="P171" s="47" t="str">
        <f>VLOOKUP('Programmes (ENG)'!P171, 'CWM &amp; Location'!B:D, 2, FALSE)</f>
        <v>Ysbyty'r Tywysog Siarl</v>
      </c>
      <c r="Q171" s="47" t="str">
        <f>VLOOKUP('Programmes (ENG)'!Q171, 'CWM &amp; Location'!B:D, 2, FALSE)</f>
        <v>Merthyr Tudful</v>
      </c>
      <c r="R171" s="47" t="str">
        <f>IF('Master List'!U171="", VLOOKUP('Master List'!T171, 'CWM &amp; Location'!B:D, 2, FALSE), CONCATENATE(VLOOKUP('Master List'!T171, 'CWM &amp; Location'!B:D, 2, FALSE), " / ", VLOOKUP('Master List'!U171, 'CWM &amp; Location'!B:D, 2, FALSE)))</f>
        <v>Obstetreg a Gynaecoleg</v>
      </c>
      <c r="S171" s="47" t="str">
        <f>IF('Programmes (ENG)'!S171="Supervisor to be confirmed", "Goruchwyliwr I'w Gadarnhau", 'Programmes (ENG)'!S171)</f>
        <v>Mr Mohamed Elnasharty</v>
      </c>
      <c r="T171" s="49" t="str">
        <f>IF('Master List'!Y171="", "", VLOOKUP('Programmes (ENG)'!T171, 'CWM &amp; Location'!B:D, 2, FALSE))</f>
        <v/>
      </c>
      <c r="U171" s="49" t="str">
        <f>IF(T171="", "", VLOOKUP('Programmes (ENG)'!U171, 'CWM &amp; Location'!B:D, 2, FALSE))</f>
        <v/>
      </c>
      <c r="V171" s="49" t="str">
        <f>IF('Programmes (ENG)'!V171="", "", VLOOKUP('Programmes (ENG)'!V171, 'CWM &amp; Location'!B:D, 2, FALSE))</f>
        <v/>
      </c>
      <c r="W171" s="49" t="str">
        <f>IF('Programmes (ENG)'!W171="", "", IF('Programmes (ENG)'!W171="Supervisor to be confirmed", 'CWM &amp; Location'!$C$207, 'Programmes (ENG)'!W171))</f>
        <v/>
      </c>
    </row>
    <row r="172" spans="1:23" ht="33.75" customHeight="1" x14ac:dyDescent="0.25">
      <c r="A172" s="47" t="str">
        <f>'Master List'!A172</f>
        <v>FP</v>
      </c>
      <c r="B172" s="47" t="str">
        <f>'Master List'!B172</f>
        <v>F2/7A5N/057c</v>
      </c>
      <c r="C172" s="47" t="str">
        <f>'Master List'!C172</f>
        <v>WAL/F2/057c</v>
      </c>
      <c r="D172" s="48">
        <f>'Programmes (ENG)'!D172</f>
        <v>1</v>
      </c>
      <c r="E172" s="54" t="str">
        <f t="shared" si="2"/>
        <v>Obstetreg a Gynaecoleg, Meddygaeth Gyffredinol (Mewnol) / Endocrinoleg a Diabetes Mellitus, Practis Cyffredinol</v>
      </c>
      <c r="F172" s="49" t="str">
        <f>VLOOKUP('Programmes (ENG)'!F172, 'CWM &amp; Location'!B:D, 2, FALSE)</f>
        <v>Bwrdd Iechyd Prifysgol Cwm Taf Morgannwg</v>
      </c>
      <c r="G172" s="49" t="str">
        <f>IF('Programmes (ENG)'!G172="Supervisor to be confirmed", "Goruchwyliwr I'w Gadarnhau", 'Programmes (ENG)'!G172)</f>
        <v>Mr Mohamed Elnasharty</v>
      </c>
      <c r="H172" s="47" t="str">
        <f>VLOOKUP('Programmes (ENG)'!H172, 'CWM &amp; Location'!B:D, 2, FALSE)</f>
        <v>Ysbyty'r Tywysog Siarl</v>
      </c>
      <c r="I172" s="47" t="str">
        <f>VLOOKUP('Programmes (ENG)'!I172, 'CWM &amp; Location'!B:D, 2, FALSE)</f>
        <v>Merthyr Tudful</v>
      </c>
      <c r="J172" s="47" t="str">
        <f>IF('Master List'!I172="", VLOOKUP('Master List'!H172, 'CWM &amp; Location'!B:D, 2, FALSE), CONCATENATE(VLOOKUP('Master List'!H172, 'CWM &amp; Location'!B:D, 2, FALSE), " / ", VLOOKUP('Master List'!I172, 'CWM &amp; Location'!B:D, 2, FALSE)))</f>
        <v>Obstetreg a Gynaecoleg</v>
      </c>
      <c r="K172" s="47" t="str">
        <f>IF('Programmes (ENG)'!K172="Supervisor to be confirmed", "Goruchwyliwr I'w Gadarnhau", 'Programmes (ENG)'!K172)</f>
        <v>Mr Mohamed Elnasharty</v>
      </c>
      <c r="L172" s="47" t="str">
        <f>VLOOKUP('Programmes (ENG)'!L172, 'CWM &amp; Location'!B:D, 2, FALSE)</f>
        <v>Ysbyty'r Tywysog Siarl</v>
      </c>
      <c r="M172" s="47" t="str">
        <f>VLOOKUP('Programmes (ENG)'!M172, 'CWM &amp; Location'!B:D, 2, FALSE)</f>
        <v>Merthyr Tudful</v>
      </c>
      <c r="N172" s="47" t="str">
        <f>IF('Master List'!O172="", VLOOKUP('Master List'!N172, 'CWM &amp; Location'!B:D, 2, FALSE), CONCATENATE(VLOOKUP('Master List'!N172, 'CWM &amp; Location'!B:D, 2, FALSE), " / ", VLOOKUP('Master List'!O172, 'CWM &amp; Location'!B:D, 2, FALSE)))</f>
        <v>Meddygaeth Gyffredinol (Mewnol) / Endocrinoleg a Diabetes Mellitus</v>
      </c>
      <c r="O172" s="47" t="str">
        <f>IF('Programmes (ENG)'!O172="Supervisor to be confirmed", "Goruchwyliwr I'w Gadarnhau", 'Programmes (ENG)'!O172)</f>
        <v>Dr Onyebuchi Okosieme</v>
      </c>
      <c r="P172" s="47" t="str">
        <f>VLOOKUP('Programmes (ENG)'!P172, 'CWM &amp; Location'!B:D, 2, FALSE)</f>
        <v>Pontcae Surgery</v>
      </c>
      <c r="Q172" s="47" t="str">
        <f>VLOOKUP('Programmes (ENG)'!Q172, 'CWM &amp; Location'!B:D, 2, FALSE)</f>
        <v>Merthyr Tudful</v>
      </c>
      <c r="R172" s="47" t="str">
        <f>IF('Master List'!U172="", VLOOKUP('Master List'!T172, 'CWM &amp; Location'!B:D, 2, FALSE), CONCATENATE(VLOOKUP('Master List'!T172, 'CWM &amp; Location'!B:D, 2, FALSE), " / ", VLOOKUP('Master List'!U172, 'CWM &amp; Location'!B:D, 2, FALSE)))</f>
        <v>Practis Cyffredinol</v>
      </c>
      <c r="S172" s="47" t="str">
        <f>IF('Programmes (ENG)'!S172="Supervisor to be confirmed", "Goruchwyliwr I'w Gadarnhau", 'Programmes (ENG)'!S172)</f>
        <v>Dr Mary Franklin</v>
      </c>
      <c r="T172" s="49" t="str">
        <f>IF('Master List'!Y172="", "", VLOOKUP('Programmes (ENG)'!T172, 'CWM &amp; Location'!B:D, 2, FALSE))</f>
        <v/>
      </c>
      <c r="U172" s="49" t="str">
        <f>IF(T172="", "", VLOOKUP('Programmes (ENG)'!U172, 'CWM &amp; Location'!B:D, 2, FALSE))</f>
        <v/>
      </c>
      <c r="V172" s="49" t="str">
        <f>IF('Programmes (ENG)'!V172="", "", VLOOKUP('Programmes (ENG)'!V172, 'CWM &amp; Location'!B:D, 2, FALSE))</f>
        <v/>
      </c>
      <c r="W172" s="49" t="str">
        <f>IF('Programmes (ENG)'!W172="", "", IF('Programmes (ENG)'!W172="Supervisor to be confirmed", 'CWM &amp; Location'!$C$207, 'Programmes (ENG)'!W172))</f>
        <v/>
      </c>
    </row>
    <row r="173" spans="1:23" ht="33.75" customHeight="1" x14ac:dyDescent="0.25">
      <c r="A173" s="47" t="str">
        <f>'Master List'!A173</f>
        <v>FP</v>
      </c>
      <c r="B173" s="47" t="str">
        <f>'Master List'!B173</f>
        <v>F2/7A3/058a</v>
      </c>
      <c r="C173" s="47" t="str">
        <f>'Master List'!C173</f>
        <v>WAL/F2/058a</v>
      </c>
      <c r="D173" s="48">
        <f>'Programmes (ENG)'!D173</f>
        <v>1</v>
      </c>
      <c r="E173" s="54" t="str">
        <f t="shared" si="2"/>
        <v>Practis Cyffredinol, Clust, Trwyn a Gwddf, Pediatreg</v>
      </c>
      <c r="F173" s="49" t="str">
        <f>VLOOKUP('Programmes (ENG)'!F173, 'CWM &amp; Location'!B:D, 2, FALSE)</f>
        <v>Bwrdd Iechyd Prifysgol Bae Abertawe</v>
      </c>
      <c r="G173" s="49" t="str">
        <f>IF('Programmes (ENG)'!G173="Supervisor to be confirmed", "Goruchwyliwr I'w Gadarnhau", 'Programmes (ENG)'!G173)</f>
        <v>Dr Richard Gibby</v>
      </c>
      <c r="H173" s="47" t="str">
        <f>VLOOKUP('Programmes (ENG)'!H173, 'CWM &amp; Location'!B:D, 2, FALSE)</f>
        <v>Sketty &amp; Killay Surgeries</v>
      </c>
      <c r="I173" s="47" t="str">
        <f>VLOOKUP('Programmes (ENG)'!I173, 'CWM &amp; Location'!B:D, 2, FALSE)</f>
        <v>Abertawe</v>
      </c>
      <c r="J173" s="47" t="str">
        <f>IF('Master List'!I173="", VLOOKUP('Master List'!H173, 'CWM &amp; Location'!B:D, 2, FALSE), CONCATENATE(VLOOKUP('Master List'!H173, 'CWM &amp; Location'!B:D, 2, FALSE), " / ", VLOOKUP('Master List'!I173, 'CWM &amp; Location'!B:D, 2, FALSE)))</f>
        <v>Practis Cyffredinol</v>
      </c>
      <c r="K173" s="47" t="str">
        <f>IF('Programmes (ENG)'!K173="Supervisor to be confirmed", "Goruchwyliwr I'w Gadarnhau", 'Programmes (ENG)'!K173)</f>
        <v>Dr Richard Gibby</v>
      </c>
      <c r="L173" s="47" t="str">
        <f>VLOOKUP('Programmes (ENG)'!L173, 'CWM &amp; Location'!B:D, 2, FALSE)</f>
        <v>Ysbyty Treforys</v>
      </c>
      <c r="M173" s="47" t="str">
        <f>VLOOKUP('Programmes (ENG)'!M173, 'CWM &amp; Location'!B:D, 2, FALSE)</f>
        <v>Abertawe</v>
      </c>
      <c r="N173" s="47" t="str">
        <f>IF('Master List'!O173="", VLOOKUP('Master List'!N173, 'CWM &amp; Location'!B:D, 2, FALSE), CONCATENATE(VLOOKUP('Master List'!N173, 'CWM &amp; Location'!B:D, 2, FALSE), " / ", VLOOKUP('Master List'!O173, 'CWM &amp; Location'!B:D, 2, FALSE)))</f>
        <v>Clust, Trwyn a Gwddf</v>
      </c>
      <c r="O173" s="47" t="str">
        <f>IF('Programmes (ENG)'!O173="Supervisor to be confirmed", "Goruchwyliwr I'w Gadarnhau", 'Programmes (ENG)'!O173)</f>
        <v>Mr Conor Marnane</v>
      </c>
      <c r="P173" s="47" t="str">
        <f>VLOOKUP('Programmes (ENG)'!P173, 'CWM &amp; Location'!B:D, 2, FALSE)</f>
        <v>Ysbyty Treforys</v>
      </c>
      <c r="Q173" s="47" t="str">
        <f>VLOOKUP('Programmes (ENG)'!Q173, 'CWM &amp; Location'!B:D, 2, FALSE)</f>
        <v>Abertawe</v>
      </c>
      <c r="R173" s="47" t="str">
        <f>IF('Master List'!U173="", VLOOKUP('Master List'!T173, 'CWM &amp; Location'!B:D, 2, FALSE), CONCATENATE(VLOOKUP('Master List'!T173, 'CWM &amp; Location'!B:D, 2, FALSE), " / ", VLOOKUP('Master List'!U173, 'CWM &amp; Location'!B:D, 2, FALSE)))</f>
        <v>Pediatreg</v>
      </c>
      <c r="S173" s="47" t="str">
        <f>IF('Programmes (ENG)'!S173="Supervisor to be confirmed", "Goruchwyliwr I'w Gadarnhau", 'Programmes (ENG)'!S173)</f>
        <v>Dr Gareth Thomas</v>
      </c>
      <c r="T173" s="49" t="str">
        <f>IF('Master List'!Y173="", "", VLOOKUP('Programmes (ENG)'!T173, 'CWM &amp; Location'!B:D, 2, FALSE))</f>
        <v/>
      </c>
      <c r="U173" s="49" t="str">
        <f>IF(T173="", "", VLOOKUP('Programmes (ENG)'!U173, 'CWM &amp; Location'!B:D, 2, FALSE))</f>
        <v/>
      </c>
      <c r="V173" s="49" t="str">
        <f>IF('Programmes (ENG)'!V173="", "", VLOOKUP('Programmes (ENG)'!V173, 'CWM &amp; Location'!B:D, 2, FALSE))</f>
        <v/>
      </c>
      <c r="W173" s="49" t="str">
        <f>IF('Programmes (ENG)'!W173="", "", IF('Programmes (ENG)'!W173="Supervisor to be confirmed", 'CWM &amp; Location'!$C$207, 'Programmes (ENG)'!W173))</f>
        <v/>
      </c>
    </row>
    <row r="174" spans="1:23" ht="33.75" customHeight="1" x14ac:dyDescent="0.25">
      <c r="A174" s="47" t="str">
        <f>'Master List'!A174</f>
        <v>FP</v>
      </c>
      <c r="B174" s="47" t="str">
        <f>'Master List'!B174</f>
        <v>F2/7A3/058b</v>
      </c>
      <c r="C174" s="47" t="str">
        <f>'Master List'!C174</f>
        <v>WAL/F2/058b</v>
      </c>
      <c r="D174" s="48">
        <f>'Programmes (ENG)'!D174</f>
        <v>1</v>
      </c>
      <c r="E174" s="54" t="str">
        <f t="shared" si="2"/>
        <v>Pediatreg, Practis Cyffredinol, Clust, Trwyn a Gwddf</v>
      </c>
      <c r="F174" s="49" t="str">
        <f>VLOOKUP('Programmes (ENG)'!F174, 'CWM &amp; Location'!B:D, 2, FALSE)</f>
        <v>Bwrdd Iechyd Prifysgol Bae Abertawe</v>
      </c>
      <c r="G174" s="49" t="str">
        <f>IF('Programmes (ENG)'!G174="Supervisor to be confirmed", "Goruchwyliwr I'w Gadarnhau", 'Programmes (ENG)'!G174)</f>
        <v>Dr Gareth Thomas</v>
      </c>
      <c r="H174" s="47" t="str">
        <f>VLOOKUP('Programmes (ENG)'!H174, 'CWM &amp; Location'!B:D, 2, FALSE)</f>
        <v>Ysbyty Treforys</v>
      </c>
      <c r="I174" s="47" t="str">
        <f>VLOOKUP('Programmes (ENG)'!I174, 'CWM &amp; Location'!B:D, 2, FALSE)</f>
        <v>Abertawe</v>
      </c>
      <c r="J174" s="47" t="str">
        <f>IF('Master List'!I174="", VLOOKUP('Master List'!H174, 'CWM &amp; Location'!B:D, 2, FALSE), CONCATENATE(VLOOKUP('Master List'!H174, 'CWM &amp; Location'!B:D, 2, FALSE), " / ", VLOOKUP('Master List'!I174, 'CWM &amp; Location'!B:D, 2, FALSE)))</f>
        <v>Pediatreg</v>
      </c>
      <c r="K174" s="47" t="str">
        <f>IF('Programmes (ENG)'!K174="Supervisor to be confirmed", "Goruchwyliwr I'w Gadarnhau", 'Programmes (ENG)'!K174)</f>
        <v>Dr Gareth Thomas</v>
      </c>
      <c r="L174" s="47" t="str">
        <f>VLOOKUP('Programmes (ENG)'!L174, 'CWM &amp; Location'!B:D, 2, FALSE)</f>
        <v>Sketty &amp; Killay Surgeries</v>
      </c>
      <c r="M174" s="47" t="str">
        <f>VLOOKUP('Programmes (ENG)'!M174, 'CWM &amp; Location'!B:D, 2, FALSE)</f>
        <v>Abertawe</v>
      </c>
      <c r="N174" s="47" t="str">
        <f>IF('Master List'!O174="", VLOOKUP('Master List'!N174, 'CWM &amp; Location'!B:D, 2, FALSE), CONCATENATE(VLOOKUP('Master List'!N174, 'CWM &amp; Location'!B:D, 2, FALSE), " / ", VLOOKUP('Master List'!O174, 'CWM &amp; Location'!B:D, 2, FALSE)))</f>
        <v>Practis Cyffredinol</v>
      </c>
      <c r="O174" s="47" t="str">
        <f>IF('Programmes (ENG)'!O174="Supervisor to be confirmed", "Goruchwyliwr I'w Gadarnhau", 'Programmes (ENG)'!O174)</f>
        <v>Dr Richard Gibby</v>
      </c>
      <c r="P174" s="47" t="str">
        <f>VLOOKUP('Programmes (ENG)'!P174, 'CWM &amp; Location'!B:D, 2, FALSE)</f>
        <v>Ysbyty Treforys</v>
      </c>
      <c r="Q174" s="47" t="str">
        <f>VLOOKUP('Programmes (ENG)'!Q174, 'CWM &amp; Location'!B:D, 2, FALSE)</f>
        <v>Abertawe</v>
      </c>
      <c r="R174" s="47" t="str">
        <f>IF('Master List'!U174="", VLOOKUP('Master List'!T174, 'CWM &amp; Location'!B:D, 2, FALSE), CONCATENATE(VLOOKUP('Master List'!T174, 'CWM &amp; Location'!B:D, 2, FALSE), " / ", VLOOKUP('Master List'!U174, 'CWM &amp; Location'!B:D, 2, FALSE)))</f>
        <v>Clust, Trwyn a Gwddf</v>
      </c>
      <c r="S174" s="47" t="str">
        <f>IF('Programmes (ENG)'!S174="Supervisor to be confirmed", "Goruchwyliwr I'w Gadarnhau", 'Programmes (ENG)'!S174)</f>
        <v>Mr Conor Marnane</v>
      </c>
      <c r="T174" s="49" t="str">
        <f>IF('Master List'!Y174="", "", VLOOKUP('Programmes (ENG)'!T174, 'CWM &amp; Location'!B:D, 2, FALSE))</f>
        <v/>
      </c>
      <c r="U174" s="49" t="str">
        <f>IF(T174="", "", VLOOKUP('Programmes (ENG)'!U174, 'CWM &amp; Location'!B:D, 2, FALSE))</f>
        <v/>
      </c>
      <c r="V174" s="49" t="str">
        <f>IF('Programmes (ENG)'!V174="", "", VLOOKUP('Programmes (ENG)'!V174, 'CWM &amp; Location'!B:D, 2, FALSE))</f>
        <v/>
      </c>
      <c r="W174" s="49" t="str">
        <f>IF('Programmes (ENG)'!W174="", "", IF('Programmes (ENG)'!W174="Supervisor to be confirmed", 'CWM &amp; Location'!$C$207, 'Programmes (ENG)'!W174))</f>
        <v/>
      </c>
    </row>
    <row r="175" spans="1:23" ht="33.75" customHeight="1" x14ac:dyDescent="0.25">
      <c r="A175" s="47" t="str">
        <f>'Master List'!A175</f>
        <v>FP</v>
      </c>
      <c r="B175" s="47" t="str">
        <f>'Master List'!B175</f>
        <v>F2/7A3/058c</v>
      </c>
      <c r="C175" s="47" t="str">
        <f>'Master List'!C175</f>
        <v>WAL/F2/058c</v>
      </c>
      <c r="D175" s="48">
        <f>'Programmes (ENG)'!D175</f>
        <v>1</v>
      </c>
      <c r="E175" s="54" t="str">
        <f t="shared" si="2"/>
        <v>Clust, Trwyn a Gwddf, Pediatreg, Practis Cyffredinol</v>
      </c>
      <c r="F175" s="49" t="str">
        <f>VLOOKUP('Programmes (ENG)'!F175, 'CWM &amp; Location'!B:D, 2, FALSE)</f>
        <v>Bwrdd Iechyd Prifysgol Bae Abertawe</v>
      </c>
      <c r="G175" s="49" t="str">
        <f>IF('Programmes (ENG)'!G175="Supervisor to be confirmed", "Goruchwyliwr I'w Gadarnhau", 'Programmes (ENG)'!G175)</f>
        <v>Mr Conor Marnane</v>
      </c>
      <c r="H175" s="47" t="str">
        <f>VLOOKUP('Programmes (ENG)'!H175, 'CWM &amp; Location'!B:D, 2, FALSE)</f>
        <v>Ysbyty Treforys</v>
      </c>
      <c r="I175" s="47" t="str">
        <f>VLOOKUP('Programmes (ENG)'!I175, 'CWM &amp; Location'!B:D, 2, FALSE)</f>
        <v>Abertawe</v>
      </c>
      <c r="J175" s="47" t="str">
        <f>IF('Master List'!I175="", VLOOKUP('Master List'!H175, 'CWM &amp; Location'!B:D, 2, FALSE), CONCATENATE(VLOOKUP('Master List'!H175, 'CWM &amp; Location'!B:D, 2, FALSE), " / ", VLOOKUP('Master List'!I175, 'CWM &amp; Location'!B:D, 2, FALSE)))</f>
        <v>Clust, Trwyn a Gwddf</v>
      </c>
      <c r="K175" s="47" t="str">
        <f>IF('Programmes (ENG)'!K175="Supervisor to be confirmed", "Goruchwyliwr I'w Gadarnhau", 'Programmes (ENG)'!K175)</f>
        <v>Mr Conor Marnane</v>
      </c>
      <c r="L175" s="47" t="str">
        <f>VLOOKUP('Programmes (ENG)'!L175, 'CWM &amp; Location'!B:D, 2, FALSE)</f>
        <v>Ysbyty Treforys</v>
      </c>
      <c r="M175" s="47" t="str">
        <f>VLOOKUP('Programmes (ENG)'!M175, 'CWM &amp; Location'!B:D, 2, FALSE)</f>
        <v>Abertawe</v>
      </c>
      <c r="N175" s="47" t="str">
        <f>IF('Master List'!O175="", VLOOKUP('Master List'!N175, 'CWM &amp; Location'!B:D, 2, FALSE), CONCATENATE(VLOOKUP('Master List'!N175, 'CWM &amp; Location'!B:D, 2, FALSE), " / ", VLOOKUP('Master List'!O175, 'CWM &amp; Location'!B:D, 2, FALSE)))</f>
        <v>Pediatreg</v>
      </c>
      <c r="O175" s="47" t="str">
        <f>IF('Programmes (ENG)'!O175="Supervisor to be confirmed", "Goruchwyliwr I'w Gadarnhau", 'Programmes (ENG)'!O175)</f>
        <v>Dr Gareth Thomas</v>
      </c>
      <c r="P175" s="47" t="str">
        <f>VLOOKUP('Programmes (ENG)'!P175, 'CWM &amp; Location'!B:D, 2, FALSE)</f>
        <v>Sketty &amp; Killay Surgeries</v>
      </c>
      <c r="Q175" s="47" t="str">
        <f>VLOOKUP('Programmes (ENG)'!Q175, 'CWM &amp; Location'!B:D, 2, FALSE)</f>
        <v>Abertawe</v>
      </c>
      <c r="R175" s="47" t="str">
        <f>IF('Master List'!U175="", VLOOKUP('Master List'!T175, 'CWM &amp; Location'!B:D, 2, FALSE), CONCATENATE(VLOOKUP('Master List'!T175, 'CWM &amp; Location'!B:D, 2, FALSE), " / ", VLOOKUP('Master List'!U175, 'CWM &amp; Location'!B:D, 2, FALSE)))</f>
        <v>Practis Cyffredinol</v>
      </c>
      <c r="S175" s="47" t="str">
        <f>IF('Programmes (ENG)'!S175="Supervisor to be confirmed", "Goruchwyliwr I'w Gadarnhau", 'Programmes (ENG)'!S175)</f>
        <v>Dr Richard Gibby</v>
      </c>
      <c r="T175" s="49" t="str">
        <f>IF('Master List'!Y175="", "", VLOOKUP('Programmes (ENG)'!T175, 'CWM &amp; Location'!B:D, 2, FALSE))</f>
        <v/>
      </c>
      <c r="U175" s="49" t="str">
        <f>IF(T175="", "", VLOOKUP('Programmes (ENG)'!U175, 'CWM &amp; Location'!B:D, 2, FALSE))</f>
        <v/>
      </c>
      <c r="V175" s="49" t="str">
        <f>IF('Programmes (ENG)'!V175="", "", VLOOKUP('Programmes (ENG)'!V175, 'CWM &amp; Location'!B:D, 2, FALSE))</f>
        <v/>
      </c>
      <c r="W175" s="49" t="str">
        <f>IF('Programmes (ENG)'!W175="", "", IF('Programmes (ENG)'!W175="Supervisor to be confirmed", 'CWM &amp; Location'!$C$207, 'Programmes (ENG)'!W175))</f>
        <v/>
      </c>
    </row>
    <row r="176" spans="1:23" ht="33.75" customHeight="1" x14ac:dyDescent="0.25">
      <c r="A176" s="47" t="str">
        <f>'Master List'!A176</f>
        <v>FP</v>
      </c>
      <c r="B176" s="47" t="str">
        <f>'Master List'!B176</f>
        <v>F2/7A3/059a</v>
      </c>
      <c r="C176" s="47" t="str">
        <f>'Master List'!C176</f>
        <v>WAL/F2/059a</v>
      </c>
      <c r="D176" s="48">
        <f>'Programmes (ENG)'!D176</f>
        <v>1</v>
      </c>
      <c r="E176" s="54" t="str">
        <f t="shared" si="2"/>
        <v>Llawdriniaeth Gosmetig, Meddygaeth Frys, Llawfeddygaeth Cardio-thorasig</v>
      </c>
      <c r="F176" s="49" t="str">
        <f>VLOOKUP('Programmes (ENG)'!F176, 'CWM &amp; Location'!B:D, 2, FALSE)</f>
        <v>Bwrdd Iechyd Prifysgol Bae Abertawe</v>
      </c>
      <c r="G176" s="49" t="str">
        <f>IF('Programmes (ENG)'!G176="Supervisor to be confirmed", "Goruchwyliwr I'w Gadarnhau", 'Programmes (ENG)'!G176)</f>
        <v>Mr Jeremy Yarrow</v>
      </c>
      <c r="H176" s="47" t="str">
        <f>VLOOKUP('Programmes (ENG)'!H176, 'CWM &amp; Location'!B:D, 2, FALSE)</f>
        <v>Ysbyty Treforys</v>
      </c>
      <c r="I176" s="47" t="str">
        <f>VLOOKUP('Programmes (ENG)'!I176, 'CWM &amp; Location'!B:D, 2, FALSE)</f>
        <v>Abertawe</v>
      </c>
      <c r="J176" s="47" t="str">
        <f>IF('Master List'!I176="", VLOOKUP('Master List'!H176, 'CWM &amp; Location'!B:D, 2, FALSE), CONCATENATE(VLOOKUP('Master List'!H176, 'CWM &amp; Location'!B:D, 2, FALSE), " / ", VLOOKUP('Master List'!I176, 'CWM &amp; Location'!B:D, 2, FALSE)))</f>
        <v>Llawdriniaeth Gosmetig</v>
      </c>
      <c r="K176" s="47" t="str">
        <f>IF('Programmes (ENG)'!K176="Supervisor to be confirmed", "Goruchwyliwr I'w Gadarnhau", 'Programmes (ENG)'!K176)</f>
        <v>Mr Jeremy Yarrow</v>
      </c>
      <c r="L176" s="47" t="str">
        <f>VLOOKUP('Programmes (ENG)'!L176, 'CWM &amp; Location'!B:D, 2, FALSE)</f>
        <v>Ysbyty Treforys</v>
      </c>
      <c r="M176" s="47" t="str">
        <f>VLOOKUP('Programmes (ENG)'!M176, 'CWM &amp; Location'!B:D, 2, FALSE)</f>
        <v>Abertawe</v>
      </c>
      <c r="N176" s="47" t="str">
        <f>IF('Master List'!O176="", VLOOKUP('Master List'!N176, 'CWM &amp; Location'!B:D, 2, FALSE), CONCATENATE(VLOOKUP('Master List'!N176, 'CWM &amp; Location'!B:D, 2, FALSE), " / ", VLOOKUP('Master List'!O176, 'CWM &amp; Location'!B:D, 2, FALSE)))</f>
        <v>Meddygaeth Frys</v>
      </c>
      <c r="O176" s="47" t="str">
        <f>IF('Programmes (ENG)'!O176="Supervisor to be confirmed", "Goruchwyliwr I'w Gadarnhau", 'Programmes (ENG)'!O176)</f>
        <v>Mr Brian Burgess</v>
      </c>
      <c r="P176" s="47" t="str">
        <f>VLOOKUP('Programmes (ENG)'!P176, 'CWM &amp; Location'!B:D, 2, FALSE)</f>
        <v>Ysbyty Treforys</v>
      </c>
      <c r="Q176" s="47" t="str">
        <f>VLOOKUP('Programmes (ENG)'!Q176, 'CWM &amp; Location'!B:D, 2, FALSE)</f>
        <v>Abertawe</v>
      </c>
      <c r="R176" s="47" t="str">
        <f>IF('Master List'!U176="", VLOOKUP('Master List'!T176, 'CWM &amp; Location'!B:D, 2, FALSE), CONCATENATE(VLOOKUP('Master List'!T176, 'CWM &amp; Location'!B:D, 2, FALSE), " / ", VLOOKUP('Master List'!U176, 'CWM &amp; Location'!B:D, 2, FALSE)))</f>
        <v>Llawfeddygaeth Cardio-thorasig</v>
      </c>
      <c r="S176" s="47" t="str">
        <f>IF('Programmes (ENG)'!S176="Supervisor to be confirmed", "Goruchwyliwr I'w Gadarnhau", 'Programmes (ENG)'!S176)</f>
        <v>Mr Saeed Ashraf</v>
      </c>
      <c r="T176" s="49" t="str">
        <f>IF('Master List'!Y176="", "", VLOOKUP('Programmes (ENG)'!T176, 'CWM &amp; Location'!B:D, 2, FALSE))</f>
        <v/>
      </c>
      <c r="U176" s="49" t="str">
        <f>IF(T176="", "", VLOOKUP('Programmes (ENG)'!U176, 'CWM &amp; Location'!B:D, 2, FALSE))</f>
        <v/>
      </c>
      <c r="V176" s="49" t="str">
        <f>IF('Programmes (ENG)'!V176="", "", VLOOKUP('Programmes (ENG)'!V176, 'CWM &amp; Location'!B:D, 2, FALSE))</f>
        <v/>
      </c>
      <c r="W176" s="49" t="str">
        <f>IF('Programmes (ENG)'!W176="", "", IF('Programmes (ENG)'!W176="Supervisor to be confirmed", 'CWM &amp; Location'!$C$207, 'Programmes (ENG)'!W176))</f>
        <v/>
      </c>
    </row>
    <row r="177" spans="1:23" ht="33.75" customHeight="1" x14ac:dyDescent="0.25">
      <c r="A177" s="47" t="str">
        <f>'Master List'!A177</f>
        <v>FP</v>
      </c>
      <c r="B177" s="47" t="str">
        <f>'Master List'!B177</f>
        <v>F2/7A3/059b</v>
      </c>
      <c r="C177" s="47" t="str">
        <f>'Master List'!C177</f>
        <v>WAL/F2/059b</v>
      </c>
      <c r="D177" s="48">
        <f>'Programmes (ENG)'!D177</f>
        <v>1</v>
      </c>
      <c r="E177" s="54" t="str">
        <f t="shared" si="2"/>
        <v>Llawfeddygaeth Cardio-thorasig, Llawdriniaeth Gosmetig, Meddygaeth Frys</v>
      </c>
      <c r="F177" s="49" t="str">
        <f>VLOOKUP('Programmes (ENG)'!F177, 'CWM &amp; Location'!B:D, 2, FALSE)</f>
        <v>Bwrdd Iechyd Prifysgol Bae Abertawe</v>
      </c>
      <c r="G177" s="49" t="str">
        <f>IF('Programmes (ENG)'!G177="Supervisor to be confirmed", "Goruchwyliwr I'w Gadarnhau", 'Programmes (ENG)'!G177)</f>
        <v>Mr Saeed Ashraf</v>
      </c>
      <c r="H177" s="47" t="str">
        <f>VLOOKUP('Programmes (ENG)'!H177, 'CWM &amp; Location'!B:D, 2, FALSE)</f>
        <v>Ysbyty Treforys</v>
      </c>
      <c r="I177" s="47" t="str">
        <f>VLOOKUP('Programmes (ENG)'!I177, 'CWM &amp; Location'!B:D, 2, FALSE)</f>
        <v>Abertawe</v>
      </c>
      <c r="J177" s="47" t="str">
        <f>IF('Master List'!I177="", VLOOKUP('Master List'!H177, 'CWM &amp; Location'!B:D, 2, FALSE), CONCATENATE(VLOOKUP('Master List'!H177, 'CWM &amp; Location'!B:D, 2, FALSE), " / ", VLOOKUP('Master List'!I177, 'CWM &amp; Location'!B:D, 2, FALSE)))</f>
        <v>Llawfeddygaeth Cardio-thorasig</v>
      </c>
      <c r="K177" s="47" t="str">
        <f>IF('Programmes (ENG)'!K177="Supervisor to be confirmed", "Goruchwyliwr I'w Gadarnhau", 'Programmes (ENG)'!K177)</f>
        <v>Mr Saeed Ashraf</v>
      </c>
      <c r="L177" s="47" t="str">
        <f>VLOOKUP('Programmes (ENG)'!L177, 'CWM &amp; Location'!B:D, 2, FALSE)</f>
        <v>Ysbyty Treforys</v>
      </c>
      <c r="M177" s="47" t="str">
        <f>VLOOKUP('Programmes (ENG)'!M177, 'CWM &amp; Location'!B:D, 2, FALSE)</f>
        <v>Abertawe</v>
      </c>
      <c r="N177" s="47" t="str">
        <f>IF('Master List'!O177="", VLOOKUP('Master List'!N177, 'CWM &amp; Location'!B:D, 2, FALSE), CONCATENATE(VLOOKUP('Master List'!N177, 'CWM &amp; Location'!B:D, 2, FALSE), " / ", VLOOKUP('Master List'!O177, 'CWM &amp; Location'!B:D, 2, FALSE)))</f>
        <v>Llawdriniaeth Gosmetig</v>
      </c>
      <c r="O177" s="47" t="str">
        <f>IF('Programmes (ENG)'!O177="Supervisor to be confirmed", "Goruchwyliwr I'w Gadarnhau", 'Programmes (ENG)'!O177)</f>
        <v>Mr Jeremy Yarrow</v>
      </c>
      <c r="P177" s="47" t="str">
        <f>VLOOKUP('Programmes (ENG)'!P177, 'CWM &amp; Location'!B:D, 2, FALSE)</f>
        <v>Ysbyty Treforys</v>
      </c>
      <c r="Q177" s="47" t="str">
        <f>VLOOKUP('Programmes (ENG)'!Q177, 'CWM &amp; Location'!B:D, 2, FALSE)</f>
        <v>Abertawe</v>
      </c>
      <c r="R177" s="47" t="str">
        <f>IF('Master List'!U177="", VLOOKUP('Master List'!T177, 'CWM &amp; Location'!B:D, 2, FALSE), CONCATENATE(VLOOKUP('Master List'!T177, 'CWM &amp; Location'!B:D, 2, FALSE), " / ", VLOOKUP('Master List'!U177, 'CWM &amp; Location'!B:D, 2, FALSE)))</f>
        <v>Meddygaeth Frys</v>
      </c>
      <c r="S177" s="47" t="str">
        <f>IF('Programmes (ENG)'!S177="Supervisor to be confirmed", "Goruchwyliwr I'w Gadarnhau", 'Programmes (ENG)'!S177)</f>
        <v>Mr Brian Burgess</v>
      </c>
      <c r="T177" s="49" t="str">
        <f>IF('Master List'!Y177="", "", VLOOKUP('Programmes (ENG)'!T177, 'CWM &amp; Location'!B:D, 2, FALSE))</f>
        <v/>
      </c>
      <c r="U177" s="49" t="str">
        <f>IF(T177="", "", VLOOKUP('Programmes (ENG)'!U177, 'CWM &amp; Location'!B:D, 2, FALSE))</f>
        <v/>
      </c>
      <c r="V177" s="49" t="str">
        <f>IF('Programmes (ENG)'!V177="", "", VLOOKUP('Programmes (ENG)'!V177, 'CWM &amp; Location'!B:D, 2, FALSE))</f>
        <v/>
      </c>
      <c r="W177" s="49" t="str">
        <f>IF('Programmes (ENG)'!W177="", "", IF('Programmes (ENG)'!W177="Supervisor to be confirmed", 'CWM &amp; Location'!$C$207, 'Programmes (ENG)'!W177))</f>
        <v/>
      </c>
    </row>
    <row r="178" spans="1:23" ht="33.75" customHeight="1" x14ac:dyDescent="0.25">
      <c r="A178" s="47" t="str">
        <f>'Master List'!A178</f>
        <v>FP</v>
      </c>
      <c r="B178" s="47" t="str">
        <f>'Master List'!B178</f>
        <v>F2/7A3/059c</v>
      </c>
      <c r="C178" s="47" t="str">
        <f>'Master List'!C178</f>
        <v>WAL/F2/059c</v>
      </c>
      <c r="D178" s="48">
        <f>'Programmes (ENG)'!D178</f>
        <v>1</v>
      </c>
      <c r="E178" s="54" t="str">
        <f t="shared" si="2"/>
        <v>Meddygaeth Frys, Llawfeddygaeth Cardio-thorasig, Llawdriniaeth Gosmetig</v>
      </c>
      <c r="F178" s="49" t="str">
        <f>VLOOKUP('Programmes (ENG)'!F178, 'CWM &amp; Location'!B:D, 2, FALSE)</f>
        <v>Bwrdd Iechyd Prifysgol Bae Abertawe</v>
      </c>
      <c r="G178" s="49" t="str">
        <f>IF('Programmes (ENG)'!G178="Supervisor to be confirmed", "Goruchwyliwr I'w Gadarnhau", 'Programmes (ENG)'!G178)</f>
        <v>Mr Brian Burgess</v>
      </c>
      <c r="H178" s="47" t="str">
        <f>VLOOKUP('Programmes (ENG)'!H178, 'CWM &amp; Location'!B:D, 2, FALSE)</f>
        <v>Ysbyty Treforys</v>
      </c>
      <c r="I178" s="47" t="str">
        <f>VLOOKUP('Programmes (ENG)'!I178, 'CWM &amp; Location'!B:D, 2, FALSE)</f>
        <v>Abertawe</v>
      </c>
      <c r="J178" s="47" t="str">
        <f>IF('Master List'!I178="", VLOOKUP('Master List'!H178, 'CWM &amp; Location'!B:D, 2, FALSE), CONCATENATE(VLOOKUP('Master List'!H178, 'CWM &amp; Location'!B:D, 2, FALSE), " / ", VLOOKUP('Master List'!I178, 'CWM &amp; Location'!B:D, 2, FALSE)))</f>
        <v>Meddygaeth Frys</v>
      </c>
      <c r="K178" s="47" t="str">
        <f>IF('Programmes (ENG)'!K178="Supervisor to be confirmed", "Goruchwyliwr I'w Gadarnhau", 'Programmes (ENG)'!K178)</f>
        <v>Mr Brian Burgess</v>
      </c>
      <c r="L178" s="47" t="str">
        <f>VLOOKUP('Programmes (ENG)'!L178, 'CWM &amp; Location'!B:D, 2, FALSE)</f>
        <v>Ysbyty Treforys</v>
      </c>
      <c r="M178" s="47" t="str">
        <f>VLOOKUP('Programmes (ENG)'!M178, 'CWM &amp; Location'!B:D, 2, FALSE)</f>
        <v>Abertawe</v>
      </c>
      <c r="N178" s="47" t="str">
        <f>IF('Master List'!O178="", VLOOKUP('Master List'!N178, 'CWM &amp; Location'!B:D, 2, FALSE), CONCATENATE(VLOOKUP('Master List'!N178, 'CWM &amp; Location'!B:D, 2, FALSE), " / ", VLOOKUP('Master List'!O178, 'CWM &amp; Location'!B:D, 2, FALSE)))</f>
        <v>Llawfeddygaeth Cardio-thorasig</v>
      </c>
      <c r="O178" s="47" t="str">
        <f>IF('Programmes (ENG)'!O178="Supervisor to be confirmed", "Goruchwyliwr I'w Gadarnhau", 'Programmes (ENG)'!O178)</f>
        <v>Mr Saeed Ashraf</v>
      </c>
      <c r="P178" s="47" t="str">
        <f>VLOOKUP('Programmes (ENG)'!P178, 'CWM &amp; Location'!B:D, 2, FALSE)</f>
        <v>Ysbyty Treforys</v>
      </c>
      <c r="Q178" s="47" t="str">
        <f>VLOOKUP('Programmes (ENG)'!Q178, 'CWM &amp; Location'!B:D, 2, FALSE)</f>
        <v>Abertawe</v>
      </c>
      <c r="R178" s="47" t="str">
        <f>IF('Master List'!U178="", VLOOKUP('Master List'!T178, 'CWM &amp; Location'!B:D, 2, FALSE), CONCATENATE(VLOOKUP('Master List'!T178, 'CWM &amp; Location'!B:D, 2, FALSE), " / ", VLOOKUP('Master List'!U178, 'CWM &amp; Location'!B:D, 2, FALSE)))</f>
        <v>Llawdriniaeth Gosmetig</v>
      </c>
      <c r="S178" s="47" t="str">
        <f>IF('Programmes (ENG)'!S178="Supervisor to be confirmed", "Goruchwyliwr I'w Gadarnhau", 'Programmes (ENG)'!S178)</f>
        <v>Mr Jeremy Yarrow</v>
      </c>
      <c r="T178" s="49" t="str">
        <f>IF('Master List'!Y178="", "", VLOOKUP('Programmes (ENG)'!T178, 'CWM &amp; Location'!B:D, 2, FALSE))</f>
        <v/>
      </c>
      <c r="U178" s="49" t="str">
        <f>IF(T178="", "", VLOOKUP('Programmes (ENG)'!U178, 'CWM &amp; Location'!B:D, 2, FALSE))</f>
        <v/>
      </c>
      <c r="V178" s="49" t="str">
        <f>IF('Programmes (ENG)'!V178="", "", VLOOKUP('Programmes (ENG)'!V178, 'CWM &amp; Location'!B:D, 2, FALSE))</f>
        <v/>
      </c>
      <c r="W178" s="49" t="str">
        <f>IF('Programmes (ENG)'!W178="", "", IF('Programmes (ENG)'!W178="Supervisor to be confirmed", 'CWM &amp; Location'!$C$207, 'Programmes (ENG)'!W178))</f>
        <v/>
      </c>
    </row>
    <row r="179" spans="1:23" ht="33.75" customHeight="1" x14ac:dyDescent="0.25">
      <c r="A179" s="47" t="str">
        <f>'Master List'!A179</f>
        <v>FP</v>
      </c>
      <c r="B179" s="47" t="str">
        <f>'Master List'!B179</f>
        <v>F2/7A3/060a</v>
      </c>
      <c r="C179" s="47" t="str">
        <f>'Master List'!C179</f>
        <v>WAL/F2/060a</v>
      </c>
      <c r="D179" s="48">
        <f>'Programmes (ENG)'!D179</f>
        <v>1</v>
      </c>
      <c r="E179" s="54" t="str">
        <f t="shared" si="2"/>
        <v>Llawdriniaeth Gyffredinol / Llawdriniaeth y Colon a'r Rhefr, Meddygaeth Frys, Llawfeddygaeth Cardio-thorasig</v>
      </c>
      <c r="F179" s="49" t="str">
        <f>VLOOKUP('Programmes (ENG)'!F179, 'CWM &amp; Location'!B:D, 2, FALSE)</f>
        <v>Bwrdd Iechyd Prifysgol Bae Abertawe</v>
      </c>
      <c r="G179" s="49" t="str">
        <f>IF('Programmes (ENG)'!G179="Supervisor to be confirmed", "Goruchwyliwr I'w Gadarnhau", 'Programmes (ENG)'!G179)</f>
        <v>Mr Mark Davies</v>
      </c>
      <c r="H179" s="47" t="str">
        <f>VLOOKUP('Programmes (ENG)'!H179, 'CWM &amp; Location'!B:D, 2, FALSE)</f>
        <v>Ysbyty Treforys</v>
      </c>
      <c r="I179" s="47" t="str">
        <f>VLOOKUP('Programmes (ENG)'!I179, 'CWM &amp; Location'!B:D, 2, FALSE)</f>
        <v>Abertawe</v>
      </c>
      <c r="J179" s="47" t="str">
        <f>IF('Master List'!I179="", VLOOKUP('Master List'!H179, 'CWM &amp; Location'!B:D, 2, FALSE), CONCATENATE(VLOOKUP('Master List'!H179, 'CWM &amp; Location'!B:D, 2, FALSE), " / ", VLOOKUP('Master List'!I179, 'CWM &amp; Location'!B:D, 2, FALSE)))</f>
        <v>Llawdriniaeth Gyffredinol / Llawdriniaeth y Colon a'r Rhefr</v>
      </c>
      <c r="K179" s="47" t="str">
        <f>IF('Programmes (ENG)'!K179="Supervisor to be confirmed", "Goruchwyliwr I'w Gadarnhau", 'Programmes (ENG)'!K179)</f>
        <v>Mr Mark Davies</v>
      </c>
      <c r="L179" s="47" t="str">
        <f>VLOOKUP('Programmes (ENG)'!L179, 'CWM &amp; Location'!B:D, 2, FALSE)</f>
        <v>Ysbyty Treforys</v>
      </c>
      <c r="M179" s="47" t="str">
        <f>VLOOKUP('Programmes (ENG)'!M179, 'CWM &amp; Location'!B:D, 2, FALSE)</f>
        <v>Abertawe</v>
      </c>
      <c r="N179" s="47" t="str">
        <f>IF('Master List'!O179="", VLOOKUP('Master List'!N179, 'CWM &amp; Location'!B:D, 2, FALSE), CONCATENATE(VLOOKUP('Master List'!N179, 'CWM &amp; Location'!B:D, 2, FALSE), " / ", VLOOKUP('Master List'!O179, 'CWM &amp; Location'!B:D, 2, FALSE)))</f>
        <v>Meddygaeth Frys</v>
      </c>
      <c r="O179" s="47" t="str">
        <f>IF('Programmes (ENG)'!O179="Supervisor to be confirmed", "Goruchwyliwr I'w Gadarnhau", 'Programmes (ENG)'!O179)</f>
        <v>Dr Sue West-Jones</v>
      </c>
      <c r="P179" s="47" t="str">
        <f>VLOOKUP('Programmes (ENG)'!P179, 'CWM &amp; Location'!B:D, 2, FALSE)</f>
        <v>Ysbyty Treforys</v>
      </c>
      <c r="Q179" s="47" t="str">
        <f>VLOOKUP('Programmes (ENG)'!Q179, 'CWM &amp; Location'!B:D, 2, FALSE)</f>
        <v>Abertawe</v>
      </c>
      <c r="R179" s="47" t="str">
        <f>IF('Master List'!U179="", VLOOKUP('Master List'!T179, 'CWM &amp; Location'!B:D, 2, FALSE), CONCATENATE(VLOOKUP('Master List'!T179, 'CWM &amp; Location'!B:D, 2, FALSE), " / ", VLOOKUP('Master List'!U179, 'CWM &amp; Location'!B:D, 2, FALSE)))</f>
        <v>Llawfeddygaeth Cardio-thorasig</v>
      </c>
      <c r="S179" s="47" t="str">
        <f>IF('Programmes (ENG)'!S179="Supervisor to be confirmed", "Goruchwyliwr I'w Gadarnhau", 'Programmes (ENG)'!S179)</f>
        <v>Mr Saeed Ashraf</v>
      </c>
      <c r="T179" s="49" t="str">
        <f>IF('Master List'!Y179="", "", VLOOKUP('Programmes (ENG)'!T179, 'CWM &amp; Location'!B:D, 2, FALSE))</f>
        <v/>
      </c>
      <c r="U179" s="49" t="str">
        <f>IF(T179="", "", VLOOKUP('Programmes (ENG)'!U179, 'CWM &amp; Location'!B:D, 2, FALSE))</f>
        <v/>
      </c>
      <c r="V179" s="49" t="str">
        <f>IF('Programmes (ENG)'!V179="", "", VLOOKUP('Programmes (ENG)'!V179, 'CWM &amp; Location'!B:D, 2, FALSE))</f>
        <v/>
      </c>
      <c r="W179" s="49" t="str">
        <f>IF('Programmes (ENG)'!W179="", "", IF('Programmes (ENG)'!W179="Supervisor to be confirmed", 'CWM &amp; Location'!$C$207, 'Programmes (ENG)'!W179))</f>
        <v/>
      </c>
    </row>
    <row r="180" spans="1:23" ht="33.75" customHeight="1" x14ac:dyDescent="0.25">
      <c r="A180" s="47" t="str">
        <f>'Master List'!A180</f>
        <v>FP</v>
      </c>
      <c r="B180" s="47" t="str">
        <f>'Master List'!B180</f>
        <v>F2/7A3/060b</v>
      </c>
      <c r="C180" s="47" t="str">
        <f>'Master List'!C180</f>
        <v>WAL/F2/060b</v>
      </c>
      <c r="D180" s="48">
        <f>'Programmes (ENG)'!D180</f>
        <v>1</v>
      </c>
      <c r="E180" s="54" t="str">
        <f t="shared" si="2"/>
        <v>Llawfeddygaeth Cardio-thorasig, Llawdriniaeth Gyffredinol / Llawdriniaeth y Colon a'r Rhefr, Meddygaeth Frys</v>
      </c>
      <c r="F180" s="49" t="str">
        <f>VLOOKUP('Programmes (ENG)'!F180, 'CWM &amp; Location'!B:D, 2, FALSE)</f>
        <v>Bwrdd Iechyd Prifysgol Bae Abertawe</v>
      </c>
      <c r="G180" s="49" t="str">
        <f>IF('Programmes (ENG)'!G180="Supervisor to be confirmed", "Goruchwyliwr I'w Gadarnhau", 'Programmes (ENG)'!G180)</f>
        <v>Mr Saeed Ashraf</v>
      </c>
      <c r="H180" s="47" t="str">
        <f>VLOOKUP('Programmes (ENG)'!H180, 'CWM &amp; Location'!B:D, 2, FALSE)</f>
        <v>Ysbyty Treforys</v>
      </c>
      <c r="I180" s="47" t="str">
        <f>VLOOKUP('Programmes (ENG)'!I180, 'CWM &amp; Location'!B:D, 2, FALSE)</f>
        <v>Abertawe</v>
      </c>
      <c r="J180" s="47" t="str">
        <f>IF('Master List'!I180="", VLOOKUP('Master List'!H180, 'CWM &amp; Location'!B:D, 2, FALSE), CONCATENATE(VLOOKUP('Master List'!H180, 'CWM &amp; Location'!B:D, 2, FALSE), " / ", VLOOKUP('Master List'!I180, 'CWM &amp; Location'!B:D, 2, FALSE)))</f>
        <v>Llawfeddygaeth Cardio-thorasig</v>
      </c>
      <c r="K180" s="47" t="str">
        <f>IF('Programmes (ENG)'!K180="Supervisor to be confirmed", "Goruchwyliwr I'w Gadarnhau", 'Programmes (ENG)'!K180)</f>
        <v>Mr Saeed Ashraf</v>
      </c>
      <c r="L180" s="47" t="str">
        <f>VLOOKUP('Programmes (ENG)'!L180, 'CWM &amp; Location'!B:D, 2, FALSE)</f>
        <v>Ysbyty Treforys</v>
      </c>
      <c r="M180" s="47" t="str">
        <f>VLOOKUP('Programmes (ENG)'!M180, 'CWM &amp; Location'!B:D, 2, FALSE)</f>
        <v>Abertawe</v>
      </c>
      <c r="N180" s="47" t="str">
        <f>IF('Master List'!O180="", VLOOKUP('Master List'!N180, 'CWM &amp; Location'!B:D, 2, FALSE), CONCATENATE(VLOOKUP('Master List'!N180, 'CWM &amp; Location'!B:D, 2, FALSE), " / ", VLOOKUP('Master List'!O180, 'CWM &amp; Location'!B:D, 2, FALSE)))</f>
        <v>Llawdriniaeth Gyffredinol / Llawdriniaeth y Colon a'r Rhefr</v>
      </c>
      <c r="O180" s="47" t="str">
        <f>IF('Programmes (ENG)'!O180="Supervisor to be confirmed", "Goruchwyliwr I'w Gadarnhau", 'Programmes (ENG)'!O180)</f>
        <v>Mr Mark Davies</v>
      </c>
      <c r="P180" s="47" t="str">
        <f>VLOOKUP('Programmes (ENG)'!P180, 'CWM &amp; Location'!B:D, 2, FALSE)</f>
        <v>Ysbyty Treforys</v>
      </c>
      <c r="Q180" s="47" t="str">
        <f>VLOOKUP('Programmes (ENG)'!Q180, 'CWM &amp; Location'!B:D, 2, FALSE)</f>
        <v>Abertawe</v>
      </c>
      <c r="R180" s="47" t="str">
        <f>IF('Master List'!U180="", VLOOKUP('Master List'!T180, 'CWM &amp; Location'!B:D, 2, FALSE), CONCATENATE(VLOOKUP('Master List'!T180, 'CWM &amp; Location'!B:D, 2, FALSE), " / ", VLOOKUP('Master List'!U180, 'CWM &amp; Location'!B:D, 2, FALSE)))</f>
        <v>Meddygaeth Frys</v>
      </c>
      <c r="S180" s="47" t="str">
        <f>IF('Programmes (ENG)'!S180="Supervisor to be confirmed", "Goruchwyliwr I'w Gadarnhau", 'Programmes (ENG)'!S180)</f>
        <v>Dr Sue West-Jones</v>
      </c>
      <c r="T180" s="49" t="str">
        <f>IF('Master List'!Y180="", "", VLOOKUP('Programmes (ENG)'!T180, 'CWM &amp; Location'!B:D, 2, FALSE))</f>
        <v/>
      </c>
      <c r="U180" s="49" t="str">
        <f>IF(T180="", "", VLOOKUP('Programmes (ENG)'!U180, 'CWM &amp; Location'!B:D, 2, FALSE))</f>
        <v/>
      </c>
      <c r="V180" s="49" t="str">
        <f>IF('Programmes (ENG)'!V180="", "", VLOOKUP('Programmes (ENG)'!V180, 'CWM &amp; Location'!B:D, 2, FALSE))</f>
        <v/>
      </c>
      <c r="W180" s="49" t="str">
        <f>IF('Programmes (ENG)'!W180="", "", IF('Programmes (ENG)'!W180="Supervisor to be confirmed", 'CWM &amp; Location'!$C$207, 'Programmes (ENG)'!W180))</f>
        <v/>
      </c>
    </row>
    <row r="181" spans="1:23" ht="33.75" customHeight="1" x14ac:dyDescent="0.25">
      <c r="A181" s="47" t="str">
        <f>'Master List'!A181</f>
        <v>FP</v>
      </c>
      <c r="B181" s="47" t="str">
        <f>'Master List'!B181</f>
        <v>F2/7A3/060c</v>
      </c>
      <c r="C181" s="47" t="str">
        <f>'Master List'!C181</f>
        <v>WAL/F2/060c</v>
      </c>
      <c r="D181" s="48">
        <f>'Programmes (ENG)'!D181</f>
        <v>1</v>
      </c>
      <c r="E181" s="54" t="str">
        <f t="shared" si="2"/>
        <v>Meddygaeth Frys, Llawfeddygaeth Cardio-thorasig, Llawdriniaeth Gyffredinol / Llawdriniaeth y Colon a'r Rhefr</v>
      </c>
      <c r="F181" s="49" t="str">
        <f>VLOOKUP('Programmes (ENG)'!F181, 'CWM &amp; Location'!B:D, 2, FALSE)</f>
        <v>Bwrdd Iechyd Prifysgol Bae Abertawe</v>
      </c>
      <c r="G181" s="49" t="str">
        <f>IF('Programmes (ENG)'!G181="Supervisor to be confirmed", "Goruchwyliwr I'w Gadarnhau", 'Programmes (ENG)'!G181)</f>
        <v>Dr Sue West-Jones</v>
      </c>
      <c r="H181" s="47" t="str">
        <f>VLOOKUP('Programmes (ENG)'!H181, 'CWM &amp; Location'!B:D, 2, FALSE)</f>
        <v>Ysbyty Treforys</v>
      </c>
      <c r="I181" s="47" t="str">
        <f>VLOOKUP('Programmes (ENG)'!I181, 'CWM &amp; Location'!B:D, 2, FALSE)</f>
        <v>Abertawe</v>
      </c>
      <c r="J181" s="47" t="str">
        <f>IF('Master List'!I181="", VLOOKUP('Master List'!H181, 'CWM &amp; Location'!B:D, 2, FALSE), CONCATENATE(VLOOKUP('Master List'!H181, 'CWM &amp; Location'!B:D, 2, FALSE), " / ", VLOOKUP('Master List'!I181, 'CWM &amp; Location'!B:D, 2, FALSE)))</f>
        <v>Meddygaeth Frys</v>
      </c>
      <c r="K181" s="47" t="str">
        <f>IF('Programmes (ENG)'!K181="Supervisor to be confirmed", "Goruchwyliwr I'w Gadarnhau", 'Programmes (ENG)'!K181)</f>
        <v>Dr Sue West-Jones</v>
      </c>
      <c r="L181" s="47" t="str">
        <f>VLOOKUP('Programmes (ENG)'!L181, 'CWM &amp; Location'!B:D, 2, FALSE)</f>
        <v>Ysbyty Treforys</v>
      </c>
      <c r="M181" s="47" t="str">
        <f>VLOOKUP('Programmes (ENG)'!M181, 'CWM &amp; Location'!B:D, 2, FALSE)</f>
        <v>Abertawe</v>
      </c>
      <c r="N181" s="47" t="str">
        <f>IF('Master List'!O181="", VLOOKUP('Master List'!N181, 'CWM &amp; Location'!B:D, 2, FALSE), CONCATENATE(VLOOKUP('Master List'!N181, 'CWM &amp; Location'!B:D, 2, FALSE), " / ", VLOOKUP('Master List'!O181, 'CWM &amp; Location'!B:D, 2, FALSE)))</f>
        <v>Llawfeddygaeth Cardio-thorasig</v>
      </c>
      <c r="O181" s="47" t="str">
        <f>IF('Programmes (ENG)'!O181="Supervisor to be confirmed", "Goruchwyliwr I'w Gadarnhau", 'Programmes (ENG)'!O181)</f>
        <v>Mr Saeed Ashraf</v>
      </c>
      <c r="P181" s="47" t="str">
        <f>VLOOKUP('Programmes (ENG)'!P181, 'CWM &amp; Location'!B:D, 2, FALSE)</f>
        <v>Ysbyty Treforys</v>
      </c>
      <c r="Q181" s="47" t="str">
        <f>VLOOKUP('Programmes (ENG)'!Q181, 'CWM &amp; Location'!B:D, 2, FALSE)</f>
        <v>Abertawe</v>
      </c>
      <c r="R181" s="47" t="str">
        <f>IF('Master List'!U181="", VLOOKUP('Master List'!T181, 'CWM &amp; Location'!B:D, 2, FALSE), CONCATENATE(VLOOKUP('Master List'!T181, 'CWM &amp; Location'!B:D, 2, FALSE), " / ", VLOOKUP('Master List'!U181, 'CWM &amp; Location'!B:D, 2, FALSE)))</f>
        <v>Llawdriniaeth Gyffredinol / Llawdriniaeth y Colon a'r Rhefr</v>
      </c>
      <c r="S181" s="47" t="str">
        <f>IF('Programmes (ENG)'!S181="Supervisor to be confirmed", "Goruchwyliwr I'w Gadarnhau", 'Programmes (ENG)'!S181)</f>
        <v>Mr Mark Davies</v>
      </c>
      <c r="T181" s="49" t="str">
        <f>IF('Master List'!Y181="", "", VLOOKUP('Programmes (ENG)'!T181, 'CWM &amp; Location'!B:D, 2, FALSE))</f>
        <v/>
      </c>
      <c r="U181" s="49" t="str">
        <f>IF(T181="", "", VLOOKUP('Programmes (ENG)'!U181, 'CWM &amp; Location'!B:D, 2, FALSE))</f>
        <v/>
      </c>
      <c r="V181" s="49" t="str">
        <f>IF('Programmes (ENG)'!V181="", "", VLOOKUP('Programmes (ENG)'!V181, 'CWM &amp; Location'!B:D, 2, FALSE))</f>
        <v/>
      </c>
      <c r="W181" s="49" t="str">
        <f>IF('Programmes (ENG)'!W181="", "", IF('Programmes (ENG)'!W181="Supervisor to be confirmed", 'CWM &amp; Location'!$C$207, 'Programmes (ENG)'!W181))</f>
        <v/>
      </c>
    </row>
    <row r="182" spans="1:23" ht="33.75" customHeight="1" x14ac:dyDescent="0.25">
      <c r="A182" s="47" t="str">
        <f>'Master List'!A182</f>
        <v>FP</v>
      </c>
      <c r="B182" s="47" t="str">
        <f>'Master List'!B182</f>
        <v>F2/7A3/061a</v>
      </c>
      <c r="C182" s="47" t="str">
        <f>'Master List'!C182</f>
        <v>WAL/F2/061a</v>
      </c>
      <c r="D182" s="48">
        <f>'Programmes (ENG)'!D182</f>
        <v>1</v>
      </c>
      <c r="E182" s="54" t="str">
        <f t="shared" si="2"/>
        <v>Llawdriniaeth Gosmetig, Meddygaeth Liniarol, Llawdriniaeth Gyffredinol</v>
      </c>
      <c r="F182" s="49" t="str">
        <f>VLOOKUP('Programmes (ENG)'!F182, 'CWM &amp; Location'!B:D, 2, FALSE)</f>
        <v>Bwrdd Iechyd Prifysgol Bae Abertawe</v>
      </c>
      <c r="G182" s="49" t="str">
        <f>IF('Programmes (ENG)'!G182="Supervisor to be confirmed", "Goruchwyliwr I'w Gadarnhau", 'Programmes (ENG)'!G182)</f>
        <v>Mr Jeremy Yarrow</v>
      </c>
      <c r="H182" s="47" t="str">
        <f>VLOOKUP('Programmes (ENG)'!H182, 'CWM &amp; Location'!B:D, 2, FALSE)</f>
        <v>Ysbyty Treforys</v>
      </c>
      <c r="I182" s="47" t="str">
        <f>VLOOKUP('Programmes (ENG)'!I182, 'CWM &amp; Location'!B:D, 2, FALSE)</f>
        <v>Abertawe</v>
      </c>
      <c r="J182" s="47" t="str">
        <f>IF('Master List'!I182="", VLOOKUP('Master List'!H182, 'CWM &amp; Location'!B:D, 2, FALSE), CONCATENATE(VLOOKUP('Master List'!H182, 'CWM &amp; Location'!B:D, 2, FALSE), " / ", VLOOKUP('Master List'!I182, 'CWM &amp; Location'!B:D, 2, FALSE)))</f>
        <v>Llawdriniaeth Gosmetig</v>
      </c>
      <c r="K182" s="47" t="str">
        <f>IF('Programmes (ENG)'!K182="Supervisor to be confirmed", "Goruchwyliwr I'w Gadarnhau", 'Programmes (ENG)'!K182)</f>
        <v>Mr Jeremy Yarrow</v>
      </c>
      <c r="L182" s="47" t="str">
        <f>VLOOKUP('Programmes (ENG)'!L182, 'CWM &amp; Location'!B:D, 2, FALSE)</f>
        <v>Ysbyty Treforys / Hosbis Tŷ Olwen</v>
      </c>
      <c r="M182" s="47" t="str">
        <f>VLOOKUP('Programmes (ENG)'!M182, 'CWM &amp; Location'!B:D, 2, FALSE)</f>
        <v>Abertawe</v>
      </c>
      <c r="N182" s="47" t="str">
        <f>IF('Master List'!O182="", VLOOKUP('Master List'!N182, 'CWM &amp; Location'!B:D, 2, FALSE), CONCATENATE(VLOOKUP('Master List'!N182, 'CWM &amp; Location'!B:D, 2, FALSE), " / ", VLOOKUP('Master List'!O182, 'CWM &amp; Location'!B:D, 2, FALSE)))</f>
        <v>Meddygaeth Liniarol</v>
      </c>
      <c r="O182" s="47" t="str">
        <f>IF('Programmes (ENG)'!O182="Supervisor to be confirmed", "Goruchwyliwr I'w Gadarnhau", 'Programmes (ENG)'!O182)</f>
        <v>Dr Anthony Williams</v>
      </c>
      <c r="P182" s="47" t="str">
        <f>VLOOKUP('Programmes (ENG)'!P182, 'CWM &amp; Location'!B:D, 2, FALSE)</f>
        <v>Ysbyty Treforys</v>
      </c>
      <c r="Q182" s="47" t="str">
        <f>VLOOKUP('Programmes (ENG)'!Q182, 'CWM &amp; Location'!B:D, 2, FALSE)</f>
        <v>Abertawe</v>
      </c>
      <c r="R182" s="47" t="str">
        <f>IF('Master List'!U182="", VLOOKUP('Master List'!T182, 'CWM &amp; Location'!B:D, 2, FALSE), CONCATENATE(VLOOKUP('Master List'!T182, 'CWM &amp; Location'!B:D, 2, FALSE), " / ", VLOOKUP('Master List'!U182, 'CWM &amp; Location'!B:D, 2, FALSE)))</f>
        <v>Llawdriniaeth Gyffredinol</v>
      </c>
      <c r="S182" s="47" t="str">
        <f>IF('Programmes (ENG)'!S182="Supervisor to be confirmed", "Goruchwyliwr I'w Gadarnhau", 'Programmes (ENG)'!S182)</f>
        <v>Mr Richard Egan</v>
      </c>
      <c r="T182" s="49" t="str">
        <f>IF('Master List'!Y182="", "", VLOOKUP('Programmes (ENG)'!T182, 'CWM &amp; Location'!B:D, 2, FALSE))</f>
        <v/>
      </c>
      <c r="U182" s="49" t="str">
        <f>IF(T182="", "", VLOOKUP('Programmes (ENG)'!U182, 'CWM &amp; Location'!B:D, 2, FALSE))</f>
        <v/>
      </c>
      <c r="V182" s="49" t="str">
        <f>IF('Programmes (ENG)'!V182="", "", VLOOKUP('Programmes (ENG)'!V182, 'CWM &amp; Location'!B:D, 2, FALSE))</f>
        <v/>
      </c>
      <c r="W182" s="49" t="str">
        <f>IF('Programmes (ENG)'!W182="", "", IF('Programmes (ENG)'!W182="Supervisor to be confirmed", 'CWM &amp; Location'!$C$207, 'Programmes (ENG)'!W182))</f>
        <v/>
      </c>
    </row>
    <row r="183" spans="1:23" ht="33.75" customHeight="1" x14ac:dyDescent="0.25">
      <c r="A183" s="47" t="str">
        <f>'Master List'!A183</f>
        <v>FP</v>
      </c>
      <c r="B183" s="47" t="str">
        <f>'Master List'!B183</f>
        <v>F2/7A3/061b</v>
      </c>
      <c r="C183" s="47" t="str">
        <f>'Master List'!C183</f>
        <v>WAL/F2/061b</v>
      </c>
      <c r="D183" s="48">
        <f>'Programmes (ENG)'!D183</f>
        <v>1</v>
      </c>
      <c r="E183" s="54" t="str">
        <f t="shared" si="2"/>
        <v>Llawdriniaeth Gyffredinol, Llawdriniaeth Gosmetig, Meddygaeth Liniarol</v>
      </c>
      <c r="F183" s="49" t="str">
        <f>VLOOKUP('Programmes (ENG)'!F183, 'CWM &amp; Location'!B:D, 2, FALSE)</f>
        <v>Bwrdd Iechyd Prifysgol Bae Abertawe</v>
      </c>
      <c r="G183" s="49" t="str">
        <f>IF('Programmes (ENG)'!G183="Supervisor to be confirmed", "Goruchwyliwr I'w Gadarnhau", 'Programmes (ENG)'!G183)</f>
        <v>Mr Richard Egan</v>
      </c>
      <c r="H183" s="47" t="str">
        <f>VLOOKUP('Programmes (ENG)'!H183, 'CWM &amp; Location'!B:D, 2, FALSE)</f>
        <v>Ysbyty Treforys</v>
      </c>
      <c r="I183" s="47" t="str">
        <f>VLOOKUP('Programmes (ENG)'!I183, 'CWM &amp; Location'!B:D, 2, FALSE)</f>
        <v>Abertawe</v>
      </c>
      <c r="J183" s="47" t="str">
        <f>IF('Master List'!I183="", VLOOKUP('Master List'!H183, 'CWM &amp; Location'!B:D, 2, FALSE), CONCATENATE(VLOOKUP('Master List'!H183, 'CWM &amp; Location'!B:D, 2, FALSE), " / ", VLOOKUP('Master List'!I183, 'CWM &amp; Location'!B:D, 2, FALSE)))</f>
        <v>Llawdriniaeth Gyffredinol</v>
      </c>
      <c r="K183" s="47" t="str">
        <f>IF('Programmes (ENG)'!K183="Supervisor to be confirmed", "Goruchwyliwr I'w Gadarnhau", 'Programmes (ENG)'!K183)</f>
        <v>Mr Richard Egan</v>
      </c>
      <c r="L183" s="47" t="str">
        <f>VLOOKUP('Programmes (ENG)'!L183, 'CWM &amp; Location'!B:D, 2, FALSE)</f>
        <v>Ysbyty Treforys</v>
      </c>
      <c r="M183" s="47" t="str">
        <f>VLOOKUP('Programmes (ENG)'!M183, 'CWM &amp; Location'!B:D, 2, FALSE)</f>
        <v>Abertawe</v>
      </c>
      <c r="N183" s="47" t="str">
        <f>IF('Master List'!O183="", VLOOKUP('Master List'!N183, 'CWM &amp; Location'!B:D, 2, FALSE), CONCATENATE(VLOOKUP('Master List'!N183, 'CWM &amp; Location'!B:D, 2, FALSE), " / ", VLOOKUP('Master List'!O183, 'CWM &amp; Location'!B:D, 2, FALSE)))</f>
        <v>Llawdriniaeth Gosmetig</v>
      </c>
      <c r="O183" s="47" t="str">
        <f>IF('Programmes (ENG)'!O183="Supervisor to be confirmed", "Goruchwyliwr I'w Gadarnhau", 'Programmes (ENG)'!O183)</f>
        <v>Mr Jeremy Yarrow</v>
      </c>
      <c r="P183" s="47" t="str">
        <f>VLOOKUP('Programmes (ENG)'!P183, 'CWM &amp; Location'!B:D, 2, FALSE)</f>
        <v>Ysbyty Treforys / Hosbis Tŷ Olwen</v>
      </c>
      <c r="Q183" s="47" t="str">
        <f>VLOOKUP('Programmes (ENG)'!Q183, 'CWM &amp; Location'!B:D, 2, FALSE)</f>
        <v>Abertawe</v>
      </c>
      <c r="R183" s="47" t="str">
        <f>IF('Master List'!U183="", VLOOKUP('Master List'!T183, 'CWM &amp; Location'!B:D, 2, FALSE), CONCATENATE(VLOOKUP('Master List'!T183, 'CWM &amp; Location'!B:D, 2, FALSE), " / ", VLOOKUP('Master List'!U183, 'CWM &amp; Location'!B:D, 2, FALSE)))</f>
        <v>Meddygaeth Liniarol</v>
      </c>
      <c r="S183" s="47" t="str">
        <f>IF('Programmes (ENG)'!S183="Supervisor to be confirmed", "Goruchwyliwr I'w Gadarnhau", 'Programmes (ENG)'!S183)</f>
        <v>Dr Anthony Williams</v>
      </c>
      <c r="T183" s="49" t="str">
        <f>IF('Master List'!Y183="", "", VLOOKUP('Programmes (ENG)'!T183, 'CWM &amp; Location'!B:D, 2, FALSE))</f>
        <v/>
      </c>
      <c r="U183" s="49" t="str">
        <f>IF(T183="", "", VLOOKUP('Programmes (ENG)'!U183, 'CWM &amp; Location'!B:D, 2, FALSE))</f>
        <v/>
      </c>
      <c r="V183" s="49" t="str">
        <f>IF('Programmes (ENG)'!V183="", "", VLOOKUP('Programmes (ENG)'!V183, 'CWM &amp; Location'!B:D, 2, FALSE))</f>
        <v/>
      </c>
      <c r="W183" s="49" t="str">
        <f>IF('Programmes (ENG)'!W183="", "", IF('Programmes (ENG)'!W183="Supervisor to be confirmed", 'CWM &amp; Location'!$C$207, 'Programmes (ENG)'!W183))</f>
        <v/>
      </c>
    </row>
    <row r="184" spans="1:23" ht="33.75" customHeight="1" x14ac:dyDescent="0.25">
      <c r="A184" s="47" t="str">
        <f>'Master List'!A184</f>
        <v>FP</v>
      </c>
      <c r="B184" s="47" t="str">
        <f>'Master List'!B184</f>
        <v>F2/7A3/061c</v>
      </c>
      <c r="C184" s="47" t="str">
        <f>'Master List'!C184</f>
        <v>WAL/F2/061c</v>
      </c>
      <c r="D184" s="48">
        <f>'Programmes (ENG)'!D184</f>
        <v>1</v>
      </c>
      <c r="E184" s="54" t="str">
        <f t="shared" si="2"/>
        <v>Meddygaeth Liniarol, Llawdriniaeth Gyffredinol, Llawdriniaeth Gosmetig</v>
      </c>
      <c r="F184" s="49" t="str">
        <f>VLOOKUP('Programmes (ENG)'!F184, 'CWM &amp; Location'!B:D, 2, FALSE)</f>
        <v>Bwrdd Iechyd Prifysgol Bae Abertawe</v>
      </c>
      <c r="G184" s="49" t="str">
        <f>IF('Programmes (ENG)'!G184="Supervisor to be confirmed", "Goruchwyliwr I'w Gadarnhau", 'Programmes (ENG)'!G184)</f>
        <v>Dr Anthony Williams</v>
      </c>
      <c r="H184" s="47" t="str">
        <f>VLOOKUP('Programmes (ENG)'!H184, 'CWM &amp; Location'!B:D, 2, FALSE)</f>
        <v>Ysbyty Treforys / Hosbis Tŷ Olwen</v>
      </c>
      <c r="I184" s="47" t="str">
        <f>VLOOKUP('Programmes (ENG)'!I184, 'CWM &amp; Location'!B:D, 2, FALSE)</f>
        <v>Abertawe</v>
      </c>
      <c r="J184" s="47" t="str">
        <f>IF('Master List'!I184="", VLOOKUP('Master List'!H184, 'CWM &amp; Location'!B:D, 2, FALSE), CONCATENATE(VLOOKUP('Master List'!H184, 'CWM &amp; Location'!B:D, 2, FALSE), " / ", VLOOKUP('Master List'!I184, 'CWM &amp; Location'!B:D, 2, FALSE)))</f>
        <v>Meddygaeth Liniarol</v>
      </c>
      <c r="K184" s="47" t="str">
        <f>IF('Programmes (ENG)'!K184="Supervisor to be confirmed", "Goruchwyliwr I'w Gadarnhau", 'Programmes (ENG)'!K184)</f>
        <v>Dr Anthony Williams</v>
      </c>
      <c r="L184" s="47" t="str">
        <f>VLOOKUP('Programmes (ENG)'!L184, 'CWM &amp; Location'!B:D, 2, FALSE)</f>
        <v>Ysbyty Treforys</v>
      </c>
      <c r="M184" s="47" t="str">
        <f>VLOOKUP('Programmes (ENG)'!M184, 'CWM &amp; Location'!B:D, 2, FALSE)</f>
        <v>Abertawe</v>
      </c>
      <c r="N184" s="47" t="str">
        <f>IF('Master List'!O184="", VLOOKUP('Master List'!N184, 'CWM &amp; Location'!B:D, 2, FALSE), CONCATENATE(VLOOKUP('Master List'!N184, 'CWM &amp; Location'!B:D, 2, FALSE), " / ", VLOOKUP('Master List'!O184, 'CWM &amp; Location'!B:D, 2, FALSE)))</f>
        <v>Llawdriniaeth Gyffredinol</v>
      </c>
      <c r="O184" s="47" t="str">
        <f>IF('Programmes (ENG)'!O184="Supervisor to be confirmed", "Goruchwyliwr I'w Gadarnhau", 'Programmes (ENG)'!O184)</f>
        <v>Mr Richard Egan</v>
      </c>
      <c r="P184" s="47" t="str">
        <f>VLOOKUP('Programmes (ENG)'!P184, 'CWM &amp; Location'!B:D, 2, FALSE)</f>
        <v>Ysbyty Treforys</v>
      </c>
      <c r="Q184" s="47" t="str">
        <f>VLOOKUP('Programmes (ENG)'!Q184, 'CWM &amp; Location'!B:D, 2, FALSE)</f>
        <v>Abertawe</v>
      </c>
      <c r="R184" s="47" t="str">
        <f>IF('Master List'!U184="", VLOOKUP('Master List'!T184, 'CWM &amp; Location'!B:D, 2, FALSE), CONCATENATE(VLOOKUP('Master List'!T184, 'CWM &amp; Location'!B:D, 2, FALSE), " / ", VLOOKUP('Master List'!U184, 'CWM &amp; Location'!B:D, 2, FALSE)))</f>
        <v>Llawdriniaeth Gosmetig</v>
      </c>
      <c r="S184" s="47" t="str">
        <f>IF('Programmes (ENG)'!S184="Supervisor to be confirmed", "Goruchwyliwr I'w Gadarnhau", 'Programmes (ENG)'!S184)</f>
        <v>Mr Jeremy Yarrow</v>
      </c>
      <c r="T184" s="49" t="str">
        <f>IF('Master List'!Y184="", "", VLOOKUP('Programmes (ENG)'!T184, 'CWM &amp; Location'!B:D, 2, FALSE))</f>
        <v/>
      </c>
      <c r="U184" s="49" t="str">
        <f>IF(T184="", "", VLOOKUP('Programmes (ENG)'!U184, 'CWM &amp; Location'!B:D, 2, FALSE))</f>
        <v/>
      </c>
      <c r="V184" s="49" t="str">
        <f>IF('Programmes (ENG)'!V184="", "", VLOOKUP('Programmes (ENG)'!V184, 'CWM &amp; Location'!B:D, 2, FALSE))</f>
        <v/>
      </c>
      <c r="W184" s="49" t="str">
        <f>IF('Programmes (ENG)'!W184="", "", IF('Programmes (ENG)'!W184="Supervisor to be confirmed", 'CWM &amp; Location'!$C$207, 'Programmes (ENG)'!W184))</f>
        <v/>
      </c>
    </row>
    <row r="185" spans="1:23" ht="33.75" customHeight="1" x14ac:dyDescent="0.25">
      <c r="A185" s="47" t="str">
        <f>'Master List'!A185</f>
        <v>FP</v>
      </c>
      <c r="B185" s="47" t="str">
        <f>'Master List'!B185</f>
        <v>F2/7A3/062a</v>
      </c>
      <c r="C185" s="47" t="str">
        <f>'Master List'!C185</f>
        <v>WAL/F2/062a</v>
      </c>
      <c r="D185" s="48">
        <f>'Programmes (ENG)'!D185</f>
        <v>1</v>
      </c>
      <c r="E185" s="54" t="str">
        <f t="shared" si="2"/>
        <v>Meddygaeth Frys, Meddygaeth Gyffredinol (Mewnol) / Meddygaeth Geriatreg &amp; Orthogeriatreg, Oncoleg Glinigol</v>
      </c>
      <c r="F185" s="49" t="str">
        <f>VLOOKUP('Programmes (ENG)'!F185, 'CWM &amp; Location'!B:D, 2, FALSE)</f>
        <v>Bwrdd Iechyd Prifysgol Bae Abertawe</v>
      </c>
      <c r="G185" s="49" t="str">
        <f>IF('Programmes (ENG)'!G185="Supervisor to be confirmed", "Goruchwyliwr I'w Gadarnhau", 'Programmes (ENG)'!G185)</f>
        <v>Dr Howard Allen</v>
      </c>
      <c r="H185" s="47" t="str">
        <f>VLOOKUP('Programmes (ENG)'!H185, 'CWM &amp; Location'!B:D, 2, FALSE)</f>
        <v>Ysbyty Treforys</v>
      </c>
      <c r="I185" s="47" t="str">
        <f>VLOOKUP('Programmes (ENG)'!I185, 'CWM &amp; Location'!B:D, 2, FALSE)</f>
        <v>Abertawe</v>
      </c>
      <c r="J185" s="47" t="str">
        <f>IF('Master List'!I185="", VLOOKUP('Master List'!H185, 'CWM &amp; Location'!B:D, 2, FALSE), CONCATENATE(VLOOKUP('Master List'!H185, 'CWM &amp; Location'!B:D, 2, FALSE), " / ", VLOOKUP('Master List'!I185, 'CWM &amp; Location'!B:D, 2, FALSE)))</f>
        <v>Meddygaeth Frys</v>
      </c>
      <c r="K185" s="47" t="str">
        <f>IF('Programmes (ENG)'!K185="Supervisor to be confirmed", "Goruchwyliwr I'w Gadarnhau", 'Programmes (ENG)'!K185)</f>
        <v>Dr Howard Allen</v>
      </c>
      <c r="L185" s="47" t="str">
        <f>VLOOKUP('Programmes (ENG)'!L185, 'CWM &amp; Location'!B:D, 2, FALSE)</f>
        <v>Ysbyty Singleton</v>
      </c>
      <c r="M185" s="47" t="str">
        <f>VLOOKUP('Programmes (ENG)'!M185, 'CWM &amp; Location'!B:D, 2, FALSE)</f>
        <v>Abertawe</v>
      </c>
      <c r="N185" s="47" t="str">
        <f>IF('Master List'!O185="", VLOOKUP('Master List'!N185, 'CWM &amp; Location'!B:D, 2, FALSE), CONCATENATE(VLOOKUP('Master List'!N185, 'CWM &amp; Location'!B:D, 2, FALSE), " / ", VLOOKUP('Master List'!O185, 'CWM &amp; Location'!B:D, 2, FALSE)))</f>
        <v>Meddygaeth Gyffredinol (Mewnol) / Meddygaeth Geriatreg &amp; Orthogeriatreg</v>
      </c>
      <c r="O185" s="47" t="str">
        <f>IF('Programmes (ENG)'!O185="Supervisor to be confirmed", "Goruchwyliwr I'w Gadarnhau", 'Programmes (ENG)'!O185)</f>
        <v>Dr Praveen Pathmanaban</v>
      </c>
      <c r="P185" s="47" t="str">
        <f>VLOOKUP('Programmes (ENG)'!P185, 'CWM &amp; Location'!B:D, 2, FALSE)</f>
        <v>Ysbyty Singleton</v>
      </c>
      <c r="Q185" s="47" t="str">
        <f>VLOOKUP('Programmes (ENG)'!Q185, 'CWM &amp; Location'!B:D, 2, FALSE)</f>
        <v>Abertawe</v>
      </c>
      <c r="R185" s="47" t="str">
        <f>IF('Master List'!U185="", VLOOKUP('Master List'!T185, 'CWM &amp; Location'!B:D, 2, FALSE), CONCATENATE(VLOOKUP('Master List'!T185, 'CWM &amp; Location'!B:D, 2, FALSE), " / ", VLOOKUP('Master List'!U185, 'CWM &amp; Location'!B:D, 2, FALSE)))</f>
        <v>Oncoleg Glinigol</v>
      </c>
      <c r="S185" s="47" t="str">
        <f>IF('Programmes (ENG)'!S185="Supervisor to be confirmed", "Goruchwyliwr I'w Gadarnhau", 'Programmes (ENG)'!S185)</f>
        <v>Dr Steve Kihara</v>
      </c>
      <c r="T185" s="49" t="str">
        <f>IF('Master List'!Y185="", "", VLOOKUP('Programmes (ENG)'!T185, 'CWM &amp; Location'!B:D, 2, FALSE))</f>
        <v/>
      </c>
      <c r="U185" s="49" t="str">
        <f>IF(T185="", "", VLOOKUP('Programmes (ENG)'!U185, 'CWM &amp; Location'!B:D, 2, FALSE))</f>
        <v/>
      </c>
      <c r="V185" s="49" t="str">
        <f>IF('Programmes (ENG)'!V185="", "", VLOOKUP('Programmes (ENG)'!V185, 'CWM &amp; Location'!B:D, 2, FALSE))</f>
        <v/>
      </c>
      <c r="W185" s="49" t="str">
        <f>IF('Programmes (ENG)'!W185="", "", IF('Programmes (ENG)'!W185="Supervisor to be confirmed", 'CWM &amp; Location'!$C$207, 'Programmes (ENG)'!W185))</f>
        <v/>
      </c>
    </row>
    <row r="186" spans="1:23" ht="33.75" customHeight="1" x14ac:dyDescent="0.25">
      <c r="A186" s="47" t="str">
        <f>'Master List'!A186</f>
        <v>FP</v>
      </c>
      <c r="B186" s="47" t="str">
        <f>'Master List'!B186</f>
        <v>F2/7A3/062b</v>
      </c>
      <c r="C186" s="47" t="str">
        <f>'Master List'!C186</f>
        <v>WAL/F2/062b</v>
      </c>
      <c r="D186" s="48">
        <f>'Programmes (ENG)'!D186</f>
        <v>1</v>
      </c>
      <c r="E186" s="54" t="str">
        <f t="shared" si="2"/>
        <v>Oncoleg Glinigol, Meddygaeth Frys, Meddygaeth Gyffredinol (Mewnol) / Meddygaeth Geriatreg &amp; Orthogeriatreg</v>
      </c>
      <c r="F186" s="49" t="str">
        <f>VLOOKUP('Programmes (ENG)'!F186, 'CWM &amp; Location'!B:D, 2, FALSE)</f>
        <v>Bwrdd Iechyd Prifysgol Bae Abertawe</v>
      </c>
      <c r="G186" s="49" t="str">
        <f>IF('Programmes (ENG)'!G186="Supervisor to be confirmed", "Goruchwyliwr I'w Gadarnhau", 'Programmes (ENG)'!G186)</f>
        <v>Dr Steve Kihara</v>
      </c>
      <c r="H186" s="47" t="str">
        <f>VLOOKUP('Programmes (ENG)'!H186, 'CWM &amp; Location'!B:D, 2, FALSE)</f>
        <v>Ysbyty Singleton</v>
      </c>
      <c r="I186" s="47" t="str">
        <f>VLOOKUP('Programmes (ENG)'!I186, 'CWM &amp; Location'!B:D, 2, FALSE)</f>
        <v>Abertawe</v>
      </c>
      <c r="J186" s="47" t="str">
        <f>IF('Master List'!I186="", VLOOKUP('Master List'!H186, 'CWM &amp; Location'!B:D, 2, FALSE), CONCATENATE(VLOOKUP('Master List'!H186, 'CWM &amp; Location'!B:D, 2, FALSE), " / ", VLOOKUP('Master List'!I186, 'CWM &amp; Location'!B:D, 2, FALSE)))</f>
        <v>Oncoleg Glinigol</v>
      </c>
      <c r="K186" s="47" t="str">
        <f>IF('Programmes (ENG)'!K186="Supervisor to be confirmed", "Goruchwyliwr I'w Gadarnhau", 'Programmes (ENG)'!K186)</f>
        <v>Dr Steve Kihara</v>
      </c>
      <c r="L186" s="47" t="str">
        <f>VLOOKUP('Programmes (ENG)'!L186, 'CWM &amp; Location'!B:D, 2, FALSE)</f>
        <v>Ysbyty Treforys</v>
      </c>
      <c r="M186" s="47" t="str">
        <f>VLOOKUP('Programmes (ENG)'!M186, 'CWM &amp; Location'!B:D, 2, FALSE)</f>
        <v>Abertawe</v>
      </c>
      <c r="N186" s="47" t="str">
        <f>IF('Master List'!O186="", VLOOKUP('Master List'!N186, 'CWM &amp; Location'!B:D, 2, FALSE), CONCATENATE(VLOOKUP('Master List'!N186, 'CWM &amp; Location'!B:D, 2, FALSE), " / ", VLOOKUP('Master List'!O186, 'CWM &amp; Location'!B:D, 2, FALSE)))</f>
        <v>Meddygaeth Frys</v>
      </c>
      <c r="O186" s="47" t="str">
        <f>IF('Programmes (ENG)'!O186="Supervisor to be confirmed", "Goruchwyliwr I'w Gadarnhau", 'Programmes (ENG)'!O186)</f>
        <v>Dr Howard Allen</v>
      </c>
      <c r="P186" s="47" t="str">
        <f>VLOOKUP('Programmes (ENG)'!P186, 'CWM &amp; Location'!B:D, 2, FALSE)</f>
        <v>Ysbyty Singleton</v>
      </c>
      <c r="Q186" s="47" t="str">
        <f>VLOOKUP('Programmes (ENG)'!Q186, 'CWM &amp; Location'!B:D, 2, FALSE)</f>
        <v>Abertawe</v>
      </c>
      <c r="R186" s="47" t="str">
        <f>IF('Master List'!U186="", VLOOKUP('Master List'!T186, 'CWM &amp; Location'!B:D, 2, FALSE), CONCATENATE(VLOOKUP('Master List'!T186, 'CWM &amp; Location'!B:D, 2, FALSE), " / ", VLOOKUP('Master List'!U186, 'CWM &amp; Location'!B:D, 2, FALSE)))</f>
        <v>Meddygaeth Gyffredinol (Mewnol) / Meddygaeth Geriatreg &amp; Orthogeriatreg</v>
      </c>
      <c r="S186" s="47" t="str">
        <f>IF('Programmes (ENG)'!S186="Supervisor to be confirmed", "Goruchwyliwr I'w Gadarnhau", 'Programmes (ENG)'!S186)</f>
        <v>Dr Praveen Pathmanaban</v>
      </c>
      <c r="T186" s="49" t="str">
        <f>IF('Master List'!Y186="", "", VLOOKUP('Programmes (ENG)'!T186, 'CWM &amp; Location'!B:D, 2, FALSE))</f>
        <v/>
      </c>
      <c r="U186" s="49" t="str">
        <f>IF(T186="", "", VLOOKUP('Programmes (ENG)'!U186, 'CWM &amp; Location'!B:D, 2, FALSE))</f>
        <v/>
      </c>
      <c r="V186" s="49" t="str">
        <f>IF('Programmes (ENG)'!V186="", "", VLOOKUP('Programmes (ENG)'!V186, 'CWM &amp; Location'!B:D, 2, FALSE))</f>
        <v/>
      </c>
      <c r="W186" s="49" t="str">
        <f>IF('Programmes (ENG)'!W186="", "", IF('Programmes (ENG)'!W186="Supervisor to be confirmed", 'CWM &amp; Location'!$C$207, 'Programmes (ENG)'!W186))</f>
        <v/>
      </c>
    </row>
    <row r="187" spans="1:23" ht="33.75" customHeight="1" x14ac:dyDescent="0.25">
      <c r="A187" s="47" t="str">
        <f>'Master List'!A187</f>
        <v>FP</v>
      </c>
      <c r="B187" s="47" t="str">
        <f>'Master List'!B187</f>
        <v>F2/7A3/062c</v>
      </c>
      <c r="C187" s="47" t="str">
        <f>'Master List'!C187</f>
        <v>WAL/F2/062c</v>
      </c>
      <c r="D187" s="48">
        <f>'Programmes (ENG)'!D187</f>
        <v>1</v>
      </c>
      <c r="E187" s="54" t="str">
        <f t="shared" si="2"/>
        <v>Meddygaeth Gyffredinol (Mewnol) / Meddygaeth Geriatreg &amp; Orthogeriatreg, Oncoleg Glinigol, Meddygaeth Frys</v>
      </c>
      <c r="F187" s="49" t="str">
        <f>VLOOKUP('Programmes (ENG)'!F187, 'CWM &amp; Location'!B:D, 2, FALSE)</f>
        <v>Bwrdd Iechyd Prifysgol Bae Abertawe</v>
      </c>
      <c r="G187" s="49" t="str">
        <f>IF('Programmes (ENG)'!G187="Supervisor to be confirmed", "Goruchwyliwr I'w Gadarnhau", 'Programmes (ENG)'!G187)</f>
        <v>Dr Praveen Pathmanaban</v>
      </c>
      <c r="H187" s="47" t="str">
        <f>VLOOKUP('Programmes (ENG)'!H187, 'CWM &amp; Location'!B:D, 2, FALSE)</f>
        <v>Ysbyty Singleton</v>
      </c>
      <c r="I187" s="47" t="str">
        <f>VLOOKUP('Programmes (ENG)'!I187, 'CWM &amp; Location'!B:D, 2, FALSE)</f>
        <v>Abertawe</v>
      </c>
      <c r="J187" s="47" t="str">
        <f>IF('Master List'!I187="", VLOOKUP('Master List'!H187, 'CWM &amp; Location'!B:D, 2, FALSE), CONCATENATE(VLOOKUP('Master List'!H187, 'CWM &amp; Location'!B:D, 2, FALSE), " / ", VLOOKUP('Master List'!I187, 'CWM &amp; Location'!B:D, 2, FALSE)))</f>
        <v>Meddygaeth Gyffredinol (Mewnol) / Meddygaeth Geriatreg &amp; Orthogeriatreg</v>
      </c>
      <c r="K187" s="47" t="str">
        <f>IF('Programmes (ENG)'!K187="Supervisor to be confirmed", "Goruchwyliwr I'w Gadarnhau", 'Programmes (ENG)'!K187)</f>
        <v>Dr Praveen Pathmanaban</v>
      </c>
      <c r="L187" s="47" t="str">
        <f>VLOOKUP('Programmes (ENG)'!L187, 'CWM &amp; Location'!B:D, 2, FALSE)</f>
        <v>Ysbyty Singleton</v>
      </c>
      <c r="M187" s="47" t="str">
        <f>VLOOKUP('Programmes (ENG)'!M187, 'CWM &amp; Location'!B:D, 2, FALSE)</f>
        <v>Abertawe</v>
      </c>
      <c r="N187" s="47" t="str">
        <f>IF('Master List'!O187="", VLOOKUP('Master List'!N187, 'CWM &amp; Location'!B:D, 2, FALSE), CONCATENATE(VLOOKUP('Master List'!N187, 'CWM &amp; Location'!B:D, 2, FALSE), " / ", VLOOKUP('Master List'!O187, 'CWM &amp; Location'!B:D, 2, FALSE)))</f>
        <v>Oncoleg Glinigol</v>
      </c>
      <c r="O187" s="47" t="str">
        <f>IF('Programmes (ENG)'!O187="Supervisor to be confirmed", "Goruchwyliwr I'w Gadarnhau", 'Programmes (ENG)'!O187)</f>
        <v>Dr Steve Kihara</v>
      </c>
      <c r="P187" s="47" t="str">
        <f>VLOOKUP('Programmes (ENG)'!P187, 'CWM &amp; Location'!B:D, 2, FALSE)</f>
        <v>Ysbyty Treforys</v>
      </c>
      <c r="Q187" s="47" t="str">
        <f>VLOOKUP('Programmes (ENG)'!Q187, 'CWM &amp; Location'!B:D, 2, FALSE)</f>
        <v>Abertawe</v>
      </c>
      <c r="R187" s="47" t="str">
        <f>IF('Master List'!U187="", VLOOKUP('Master List'!T187, 'CWM &amp; Location'!B:D, 2, FALSE), CONCATENATE(VLOOKUP('Master List'!T187, 'CWM &amp; Location'!B:D, 2, FALSE), " / ", VLOOKUP('Master List'!U187, 'CWM &amp; Location'!B:D, 2, FALSE)))</f>
        <v>Meddygaeth Frys</v>
      </c>
      <c r="S187" s="47" t="str">
        <f>IF('Programmes (ENG)'!S187="Supervisor to be confirmed", "Goruchwyliwr I'w Gadarnhau", 'Programmes (ENG)'!S187)</f>
        <v>Dr Howard Allen</v>
      </c>
      <c r="T187" s="49" t="str">
        <f>IF('Master List'!Y187="", "", VLOOKUP('Programmes (ENG)'!T187, 'CWM &amp; Location'!B:D, 2, FALSE))</f>
        <v/>
      </c>
      <c r="U187" s="49" t="str">
        <f>IF(T187="", "", VLOOKUP('Programmes (ENG)'!U187, 'CWM &amp; Location'!B:D, 2, FALSE))</f>
        <v/>
      </c>
      <c r="V187" s="49" t="str">
        <f>IF('Programmes (ENG)'!V187="", "", VLOOKUP('Programmes (ENG)'!V187, 'CWM &amp; Location'!B:D, 2, FALSE))</f>
        <v/>
      </c>
      <c r="W187" s="49" t="str">
        <f>IF('Programmes (ENG)'!W187="", "", IF('Programmes (ENG)'!W187="Supervisor to be confirmed", 'CWM &amp; Location'!$C$207, 'Programmes (ENG)'!W187))</f>
        <v/>
      </c>
    </row>
    <row r="188" spans="1:23" ht="33.75" customHeight="1" x14ac:dyDescent="0.25">
      <c r="A188" s="47" t="str">
        <f>'Master List'!A188</f>
        <v>FP</v>
      </c>
      <c r="B188" s="47" t="str">
        <f>'Master List'!B188</f>
        <v>F2/7A3/063a</v>
      </c>
      <c r="C188" s="47" t="str">
        <f>'Master List'!C188</f>
        <v>WAL/F2/063a</v>
      </c>
      <c r="D188" s="48">
        <f>'Programmes (ENG)'!D188</f>
        <v>1</v>
      </c>
      <c r="E188" s="54" t="str">
        <f t="shared" si="2"/>
        <v>Meddygaeth Frys, Trawma Llawdriniaeth Orthopedig, Practis Cyffredinol</v>
      </c>
      <c r="F188" s="49" t="str">
        <f>VLOOKUP('Programmes (ENG)'!F188, 'CWM &amp; Location'!B:D, 2, FALSE)</f>
        <v>Bwrdd Iechyd Prifysgol Bae Abertawe</v>
      </c>
      <c r="G188" s="49" t="str">
        <f>IF('Programmes (ENG)'!G188="Supervisor to be confirmed", "Goruchwyliwr I'w Gadarnhau", 'Programmes (ENG)'!G188)</f>
        <v>Dr Kais Mustafa</v>
      </c>
      <c r="H188" s="47" t="str">
        <f>VLOOKUP('Programmes (ENG)'!H188, 'CWM &amp; Location'!B:D, 2, FALSE)</f>
        <v>Ysbyty Treforys</v>
      </c>
      <c r="I188" s="47" t="str">
        <f>VLOOKUP('Programmes (ENG)'!I188, 'CWM &amp; Location'!B:D, 2, FALSE)</f>
        <v>Abertawe</v>
      </c>
      <c r="J188" s="47" t="str">
        <f>IF('Master List'!I188="", VLOOKUP('Master List'!H188, 'CWM &amp; Location'!B:D, 2, FALSE), CONCATENATE(VLOOKUP('Master List'!H188, 'CWM &amp; Location'!B:D, 2, FALSE), " / ", VLOOKUP('Master List'!I188, 'CWM &amp; Location'!B:D, 2, FALSE)))</f>
        <v>Meddygaeth Frys</v>
      </c>
      <c r="K188" s="47" t="str">
        <f>IF('Programmes (ENG)'!K188="Supervisor to be confirmed", "Goruchwyliwr I'w Gadarnhau", 'Programmes (ENG)'!K188)</f>
        <v>Dr Kais Mustafa</v>
      </c>
      <c r="L188" s="47" t="str">
        <f>VLOOKUP('Programmes (ENG)'!L188, 'CWM &amp; Location'!B:D, 2, FALSE)</f>
        <v>Ysbyty Treforys</v>
      </c>
      <c r="M188" s="47" t="str">
        <f>VLOOKUP('Programmes (ENG)'!M188, 'CWM &amp; Location'!B:D, 2, FALSE)</f>
        <v>Abertawe</v>
      </c>
      <c r="N188" s="47" t="str">
        <f>IF('Master List'!O188="", VLOOKUP('Master List'!N188, 'CWM &amp; Location'!B:D, 2, FALSE), CONCATENATE(VLOOKUP('Master List'!N188, 'CWM &amp; Location'!B:D, 2, FALSE), " / ", VLOOKUP('Master List'!O188, 'CWM &amp; Location'!B:D, 2, FALSE)))</f>
        <v>Trawma Llawdriniaeth Orthopedig</v>
      </c>
      <c r="O188" s="47" t="str">
        <f>IF('Programmes (ENG)'!O188="Supervisor to be confirmed", "Goruchwyliwr I'w Gadarnhau", 'Programmes (ENG)'!O188)</f>
        <v>Mr Ujjal Choudhuri</v>
      </c>
      <c r="P188" s="47" t="str">
        <f>VLOOKUP('Programmes (ENG)'!P188, 'CWM &amp; Location'!B:D, 2, FALSE)</f>
        <v>Briton Ferry Health Centre</v>
      </c>
      <c r="Q188" s="47" t="str">
        <f>VLOOKUP('Programmes (ENG)'!Q188, 'CWM &amp; Location'!B:D, 2, FALSE)</f>
        <v>Castell-nedd</v>
      </c>
      <c r="R188" s="47" t="str">
        <f>IF('Master List'!U188="", VLOOKUP('Master List'!T188, 'CWM &amp; Location'!B:D, 2, FALSE), CONCATENATE(VLOOKUP('Master List'!T188, 'CWM &amp; Location'!B:D, 2, FALSE), " / ", VLOOKUP('Master List'!U188, 'CWM &amp; Location'!B:D, 2, FALSE)))</f>
        <v>Practis Cyffredinol</v>
      </c>
      <c r="S188" s="47" t="str">
        <f>IF('Programmes (ENG)'!S188="Supervisor to be confirmed", "Goruchwyliwr I'w Gadarnhau", 'Programmes (ENG)'!S188)</f>
        <v>Dr Heather Wilkes</v>
      </c>
      <c r="T188" s="49" t="str">
        <f>IF('Master List'!Y188="", "", VLOOKUP('Programmes (ENG)'!T188, 'CWM &amp; Location'!B:D, 2, FALSE))</f>
        <v/>
      </c>
      <c r="U188" s="49" t="str">
        <f>IF(T188="", "", VLOOKUP('Programmes (ENG)'!U188, 'CWM &amp; Location'!B:D, 2, FALSE))</f>
        <v/>
      </c>
      <c r="V188" s="49" t="str">
        <f>IF('Programmes (ENG)'!V188="", "", VLOOKUP('Programmes (ENG)'!V188, 'CWM &amp; Location'!B:D, 2, FALSE))</f>
        <v/>
      </c>
      <c r="W188" s="49" t="str">
        <f>IF('Programmes (ENG)'!W188="", "", IF('Programmes (ENG)'!W188="Supervisor to be confirmed", 'CWM &amp; Location'!$C$207, 'Programmes (ENG)'!W188))</f>
        <v/>
      </c>
    </row>
    <row r="189" spans="1:23" ht="33.75" customHeight="1" x14ac:dyDescent="0.25">
      <c r="A189" s="47" t="str">
        <f>'Master List'!A189</f>
        <v>FP</v>
      </c>
      <c r="B189" s="47" t="str">
        <f>'Master List'!B189</f>
        <v>F2/7A3/063b</v>
      </c>
      <c r="C189" s="47" t="str">
        <f>'Master List'!C189</f>
        <v>WAL/F2/063b</v>
      </c>
      <c r="D189" s="48">
        <f>'Programmes (ENG)'!D189</f>
        <v>1</v>
      </c>
      <c r="E189" s="54" t="str">
        <f t="shared" si="2"/>
        <v>Practis Cyffredinol, Meddygaeth Frys, Trawma Llawdriniaeth Orthopedig</v>
      </c>
      <c r="F189" s="49" t="str">
        <f>VLOOKUP('Programmes (ENG)'!F189, 'CWM &amp; Location'!B:D, 2, FALSE)</f>
        <v>Bwrdd Iechyd Prifysgol Bae Abertawe</v>
      </c>
      <c r="G189" s="49" t="str">
        <f>IF('Programmes (ENG)'!G189="Supervisor to be confirmed", "Goruchwyliwr I'w Gadarnhau", 'Programmes (ENG)'!G189)</f>
        <v>Dr Heather Wilkes</v>
      </c>
      <c r="H189" s="47" t="str">
        <f>VLOOKUP('Programmes (ENG)'!H189, 'CWM &amp; Location'!B:D, 2, FALSE)</f>
        <v>Briton Ferry Health Centre</v>
      </c>
      <c r="I189" s="47" t="str">
        <f>VLOOKUP('Programmes (ENG)'!I189, 'CWM &amp; Location'!B:D, 2, FALSE)</f>
        <v>Castell-nedd</v>
      </c>
      <c r="J189" s="47" t="str">
        <f>IF('Master List'!I189="", VLOOKUP('Master List'!H189, 'CWM &amp; Location'!B:D, 2, FALSE), CONCATENATE(VLOOKUP('Master List'!H189, 'CWM &amp; Location'!B:D, 2, FALSE), " / ", VLOOKUP('Master List'!I189, 'CWM &amp; Location'!B:D, 2, FALSE)))</f>
        <v>Practis Cyffredinol</v>
      </c>
      <c r="K189" s="47" t="str">
        <f>IF('Programmes (ENG)'!K189="Supervisor to be confirmed", "Goruchwyliwr I'w Gadarnhau", 'Programmes (ENG)'!K189)</f>
        <v>Dr Heather Wilkes</v>
      </c>
      <c r="L189" s="47" t="str">
        <f>VLOOKUP('Programmes (ENG)'!L189, 'CWM &amp; Location'!B:D, 2, FALSE)</f>
        <v>Ysbyty Treforys</v>
      </c>
      <c r="M189" s="47" t="str">
        <f>VLOOKUP('Programmes (ENG)'!M189, 'CWM &amp; Location'!B:D, 2, FALSE)</f>
        <v>Abertawe</v>
      </c>
      <c r="N189" s="47" t="str">
        <f>IF('Master List'!O189="", VLOOKUP('Master List'!N189, 'CWM &amp; Location'!B:D, 2, FALSE), CONCATENATE(VLOOKUP('Master List'!N189, 'CWM &amp; Location'!B:D, 2, FALSE), " / ", VLOOKUP('Master List'!O189, 'CWM &amp; Location'!B:D, 2, FALSE)))</f>
        <v>Meddygaeth Frys</v>
      </c>
      <c r="O189" s="47" t="str">
        <f>IF('Programmes (ENG)'!O189="Supervisor to be confirmed", "Goruchwyliwr I'w Gadarnhau", 'Programmes (ENG)'!O189)</f>
        <v>Dr Kais Mustafa</v>
      </c>
      <c r="P189" s="47" t="str">
        <f>VLOOKUP('Programmes (ENG)'!P189, 'CWM &amp; Location'!B:D, 2, FALSE)</f>
        <v>Ysbyty Treforys</v>
      </c>
      <c r="Q189" s="47" t="str">
        <f>VLOOKUP('Programmes (ENG)'!Q189, 'CWM &amp; Location'!B:D, 2, FALSE)</f>
        <v>Abertawe</v>
      </c>
      <c r="R189" s="47" t="str">
        <f>IF('Master List'!U189="", VLOOKUP('Master List'!T189, 'CWM &amp; Location'!B:D, 2, FALSE), CONCATENATE(VLOOKUP('Master List'!T189, 'CWM &amp; Location'!B:D, 2, FALSE), " / ", VLOOKUP('Master List'!U189, 'CWM &amp; Location'!B:D, 2, FALSE)))</f>
        <v>Trawma Llawdriniaeth Orthopedig</v>
      </c>
      <c r="S189" s="47" t="str">
        <f>IF('Programmes (ENG)'!S189="Supervisor to be confirmed", "Goruchwyliwr I'w Gadarnhau", 'Programmes (ENG)'!S189)</f>
        <v>Mr Ujjal Choudhuri</v>
      </c>
      <c r="T189" s="49" t="str">
        <f>IF('Master List'!Y189="", "", VLOOKUP('Programmes (ENG)'!T189, 'CWM &amp; Location'!B:D, 2, FALSE))</f>
        <v/>
      </c>
      <c r="U189" s="49" t="str">
        <f>IF(T189="", "", VLOOKUP('Programmes (ENG)'!U189, 'CWM &amp; Location'!B:D, 2, FALSE))</f>
        <v/>
      </c>
      <c r="V189" s="49" t="str">
        <f>IF('Programmes (ENG)'!V189="", "", VLOOKUP('Programmes (ENG)'!V189, 'CWM &amp; Location'!B:D, 2, FALSE))</f>
        <v/>
      </c>
      <c r="W189" s="49" t="str">
        <f>IF('Programmes (ENG)'!W189="", "", IF('Programmes (ENG)'!W189="Supervisor to be confirmed", 'CWM &amp; Location'!$C$207, 'Programmes (ENG)'!W189))</f>
        <v/>
      </c>
    </row>
    <row r="190" spans="1:23" ht="33.75" customHeight="1" x14ac:dyDescent="0.25">
      <c r="A190" s="47" t="str">
        <f>'Master List'!A190</f>
        <v>FP</v>
      </c>
      <c r="B190" s="47" t="str">
        <f>'Master List'!B190</f>
        <v>F2/7A3/063c</v>
      </c>
      <c r="C190" s="47" t="str">
        <f>'Master List'!C190</f>
        <v>WAL/F2/063c</v>
      </c>
      <c r="D190" s="48">
        <f>'Programmes (ENG)'!D190</f>
        <v>1</v>
      </c>
      <c r="E190" s="54" t="str">
        <f t="shared" si="2"/>
        <v>Trawma Llawdriniaeth Orthopedig, Practis Cyffredinol, Meddygaeth Frys</v>
      </c>
      <c r="F190" s="49" t="str">
        <f>VLOOKUP('Programmes (ENG)'!F190, 'CWM &amp; Location'!B:D, 2, FALSE)</f>
        <v>Bwrdd Iechyd Prifysgol Bae Abertawe</v>
      </c>
      <c r="G190" s="49" t="str">
        <f>IF('Programmes (ENG)'!G190="Supervisor to be confirmed", "Goruchwyliwr I'w Gadarnhau", 'Programmes (ENG)'!G190)</f>
        <v>Mr Ujjal Choudhuri</v>
      </c>
      <c r="H190" s="47" t="str">
        <f>VLOOKUP('Programmes (ENG)'!H190, 'CWM &amp; Location'!B:D, 2, FALSE)</f>
        <v>Ysbyty Treforys</v>
      </c>
      <c r="I190" s="47" t="str">
        <f>VLOOKUP('Programmes (ENG)'!I190, 'CWM &amp; Location'!B:D, 2, FALSE)</f>
        <v>Abertawe</v>
      </c>
      <c r="J190" s="47" t="str">
        <f>IF('Master List'!I190="", VLOOKUP('Master List'!H190, 'CWM &amp; Location'!B:D, 2, FALSE), CONCATENATE(VLOOKUP('Master List'!H190, 'CWM &amp; Location'!B:D, 2, FALSE), " / ", VLOOKUP('Master List'!I190, 'CWM &amp; Location'!B:D, 2, FALSE)))</f>
        <v>Trawma Llawdriniaeth Orthopedig</v>
      </c>
      <c r="K190" s="47" t="str">
        <f>IF('Programmes (ENG)'!K190="Supervisor to be confirmed", "Goruchwyliwr I'w Gadarnhau", 'Programmes (ENG)'!K190)</f>
        <v>Mr Ujjal Choudhuri</v>
      </c>
      <c r="L190" s="47" t="str">
        <f>VLOOKUP('Programmes (ENG)'!L190, 'CWM &amp; Location'!B:D, 2, FALSE)</f>
        <v>Briton Ferry Health Centre</v>
      </c>
      <c r="M190" s="47" t="str">
        <f>VLOOKUP('Programmes (ENG)'!M190, 'CWM &amp; Location'!B:D, 2, FALSE)</f>
        <v>Castell-nedd</v>
      </c>
      <c r="N190" s="47" t="str">
        <f>IF('Master List'!O190="", VLOOKUP('Master List'!N190, 'CWM &amp; Location'!B:D, 2, FALSE), CONCATENATE(VLOOKUP('Master List'!N190, 'CWM &amp; Location'!B:D, 2, FALSE), " / ", VLOOKUP('Master List'!O190, 'CWM &amp; Location'!B:D, 2, FALSE)))</f>
        <v>Practis Cyffredinol</v>
      </c>
      <c r="O190" s="47" t="str">
        <f>IF('Programmes (ENG)'!O190="Supervisor to be confirmed", "Goruchwyliwr I'w Gadarnhau", 'Programmes (ENG)'!O190)</f>
        <v>Dr Heather Wilkes</v>
      </c>
      <c r="P190" s="47" t="str">
        <f>VLOOKUP('Programmes (ENG)'!P190, 'CWM &amp; Location'!B:D, 2, FALSE)</f>
        <v>Ysbyty Treforys</v>
      </c>
      <c r="Q190" s="47" t="str">
        <f>VLOOKUP('Programmes (ENG)'!Q190, 'CWM &amp; Location'!B:D, 2, FALSE)</f>
        <v>Abertawe</v>
      </c>
      <c r="R190" s="47" t="str">
        <f>IF('Master List'!U190="", VLOOKUP('Master List'!T190, 'CWM &amp; Location'!B:D, 2, FALSE), CONCATENATE(VLOOKUP('Master List'!T190, 'CWM &amp; Location'!B:D, 2, FALSE), " / ", VLOOKUP('Master List'!U190, 'CWM &amp; Location'!B:D, 2, FALSE)))</f>
        <v>Meddygaeth Frys</v>
      </c>
      <c r="S190" s="47" t="str">
        <f>IF('Programmes (ENG)'!S190="Supervisor to be confirmed", "Goruchwyliwr I'w Gadarnhau", 'Programmes (ENG)'!S190)</f>
        <v>Dr Kais Mustafa</v>
      </c>
      <c r="T190" s="49" t="str">
        <f>IF('Master List'!Y190="", "", VLOOKUP('Programmes (ENG)'!T190, 'CWM &amp; Location'!B:D, 2, FALSE))</f>
        <v/>
      </c>
      <c r="U190" s="49" t="str">
        <f>IF(T190="", "", VLOOKUP('Programmes (ENG)'!U190, 'CWM &amp; Location'!B:D, 2, FALSE))</f>
        <v/>
      </c>
      <c r="V190" s="49" t="str">
        <f>IF('Programmes (ENG)'!V190="", "", VLOOKUP('Programmes (ENG)'!V190, 'CWM &amp; Location'!B:D, 2, FALSE))</f>
        <v/>
      </c>
      <c r="W190" s="49" t="str">
        <f>IF('Programmes (ENG)'!W190="", "", IF('Programmes (ENG)'!W190="Supervisor to be confirmed", 'CWM &amp; Location'!$C$207, 'Programmes (ENG)'!W190))</f>
        <v/>
      </c>
    </row>
    <row r="191" spans="1:23" ht="33.75" customHeight="1" x14ac:dyDescent="0.25">
      <c r="A191" s="47" t="str">
        <f>'Master List'!A191</f>
        <v>FP</v>
      </c>
      <c r="B191" s="47" t="str">
        <f>'Master List'!B191</f>
        <v>F2/7A3/064a</v>
      </c>
      <c r="C191" s="47" t="str">
        <f>'Master List'!C191</f>
        <v>WAL/F2/064a</v>
      </c>
      <c r="D191" s="48">
        <f>'Programmes (ENG)'!D191</f>
        <v>1</v>
      </c>
      <c r="E191" s="54" t="str">
        <f t="shared" si="2"/>
        <v>Meddygaeth Frys, Meddygaeth Gyffredinol (Mewnol) / Meddygaeth Geriatreg, Seiciatreg Gyffredinol</v>
      </c>
      <c r="F191" s="49" t="str">
        <f>VLOOKUP('Programmes (ENG)'!F191, 'CWM &amp; Location'!B:D, 2, FALSE)</f>
        <v>Bwrdd Iechyd Prifysgol Bae Abertawe</v>
      </c>
      <c r="G191" s="49" t="str">
        <f>IF('Programmes (ENG)'!G191="Supervisor to be confirmed", "Goruchwyliwr I'w Gadarnhau", 'Programmes (ENG)'!G191)</f>
        <v>Mr Brian Burgess</v>
      </c>
      <c r="H191" s="47" t="str">
        <f>VLOOKUP('Programmes (ENG)'!H191, 'CWM &amp; Location'!B:D, 2, FALSE)</f>
        <v>Ysbyty Treforys</v>
      </c>
      <c r="I191" s="47" t="str">
        <f>VLOOKUP('Programmes (ENG)'!I191, 'CWM &amp; Location'!B:D, 2, FALSE)</f>
        <v>Abertawe</v>
      </c>
      <c r="J191" s="47" t="str">
        <f>IF('Master List'!I191="", VLOOKUP('Master List'!H191, 'CWM &amp; Location'!B:D, 2, FALSE), CONCATENATE(VLOOKUP('Master List'!H191, 'CWM &amp; Location'!B:D, 2, FALSE), " / ", VLOOKUP('Master List'!I191, 'CWM &amp; Location'!B:D, 2, FALSE)))</f>
        <v>Meddygaeth Frys</v>
      </c>
      <c r="K191" s="47" t="str">
        <f>IF('Programmes (ENG)'!K191="Supervisor to be confirmed", "Goruchwyliwr I'w Gadarnhau", 'Programmes (ENG)'!K191)</f>
        <v>Mr Brian Burgess</v>
      </c>
      <c r="L191" s="47" t="str">
        <f>VLOOKUP('Programmes (ENG)'!L191, 'CWM &amp; Location'!B:D, 2, FALSE)</f>
        <v>Ysbyty Treforys</v>
      </c>
      <c r="M191" s="47" t="str">
        <f>VLOOKUP('Programmes (ENG)'!M191, 'CWM &amp; Location'!B:D, 2, FALSE)</f>
        <v>Abertawe</v>
      </c>
      <c r="N191" s="47" t="str">
        <f>IF('Master List'!O191="", VLOOKUP('Master List'!N191, 'CWM &amp; Location'!B:D, 2, FALSE), CONCATENATE(VLOOKUP('Master List'!N191, 'CWM &amp; Location'!B:D, 2, FALSE), " / ", VLOOKUP('Master List'!O191, 'CWM &amp; Location'!B:D, 2, FALSE)))</f>
        <v>Meddygaeth Gyffredinol (Mewnol) / Meddygaeth Geriatreg</v>
      </c>
      <c r="O191" s="47" t="str">
        <f>IF('Programmes (ENG)'!O191="Supervisor to be confirmed", "Goruchwyliwr I'w Gadarnhau", 'Programmes (ENG)'!O191)</f>
        <v>Dr Elizabeth Davies</v>
      </c>
      <c r="P191" s="47" t="str">
        <f>VLOOKUP('Programmes (ENG)'!P191, 'CWM &amp; Location'!B:D, 2, FALSE)</f>
        <v>Ysbyty Castell Nedd Port Talbot / Ysbyty Tonna</v>
      </c>
      <c r="Q191" s="47" t="str">
        <f>VLOOKUP('Programmes (ENG)'!Q191, 'CWM &amp; Location'!B:D, 2, FALSE)</f>
        <v>Port Talbot / Castell-nedd</v>
      </c>
      <c r="R191" s="47" t="str">
        <f>IF('Master List'!U191="", VLOOKUP('Master List'!T191, 'CWM &amp; Location'!B:D, 2, FALSE), CONCATENATE(VLOOKUP('Master List'!T191, 'CWM &amp; Location'!B:D, 2, FALSE), " / ", VLOOKUP('Master List'!U191, 'CWM &amp; Location'!B:D, 2, FALSE)))</f>
        <v>Seiciatreg Gyffredinol</v>
      </c>
      <c r="S191" s="47" t="str">
        <f>IF('Programmes (ENG)'!S191="Supervisor to be confirmed", "Goruchwyliwr I'w Gadarnhau", 'Programmes (ENG)'!S191)</f>
        <v>Dr Gnanavel Muthukkumaar</v>
      </c>
      <c r="T191" s="49" t="str">
        <f>IF('Master List'!Y191="", "", VLOOKUP('Programmes (ENG)'!T191, 'CWM &amp; Location'!B:D, 2, FALSE))</f>
        <v/>
      </c>
      <c r="U191" s="49" t="str">
        <f>IF(T191="", "", VLOOKUP('Programmes (ENG)'!U191, 'CWM &amp; Location'!B:D, 2, FALSE))</f>
        <v/>
      </c>
      <c r="V191" s="49" t="str">
        <f>IF('Programmes (ENG)'!V191="", "", VLOOKUP('Programmes (ENG)'!V191, 'CWM &amp; Location'!B:D, 2, FALSE))</f>
        <v/>
      </c>
      <c r="W191" s="49" t="str">
        <f>IF('Programmes (ENG)'!W191="", "", IF('Programmes (ENG)'!W191="Supervisor to be confirmed", 'CWM &amp; Location'!$C$207, 'Programmes (ENG)'!W191))</f>
        <v/>
      </c>
    </row>
    <row r="192" spans="1:23" ht="33.75" customHeight="1" x14ac:dyDescent="0.25">
      <c r="A192" s="47" t="str">
        <f>'Master List'!A192</f>
        <v>FP</v>
      </c>
      <c r="B192" s="47" t="str">
        <f>'Master List'!B192</f>
        <v>F2/7A3/064b</v>
      </c>
      <c r="C192" s="47" t="str">
        <f>'Master List'!C192</f>
        <v>WAL/F2/064b</v>
      </c>
      <c r="D192" s="48">
        <f>'Programmes (ENG)'!D192</f>
        <v>1</v>
      </c>
      <c r="E192" s="54" t="str">
        <f t="shared" si="2"/>
        <v>Seiciatreg Gyffredinol, Meddygaeth Frys, Meddygaeth Gyffredinol (Mewnol) / Meddygaeth Geriatreg</v>
      </c>
      <c r="F192" s="49" t="str">
        <f>VLOOKUP('Programmes (ENG)'!F192, 'CWM &amp; Location'!B:D, 2, FALSE)</f>
        <v>Bwrdd Iechyd Prifysgol Bae Abertawe</v>
      </c>
      <c r="G192" s="49" t="str">
        <f>IF('Programmes (ENG)'!G192="Supervisor to be confirmed", "Goruchwyliwr I'w Gadarnhau", 'Programmes (ENG)'!G192)</f>
        <v>Dr Gnanavel Muthukkumaar</v>
      </c>
      <c r="H192" s="47" t="str">
        <f>VLOOKUP('Programmes (ENG)'!H192, 'CWM &amp; Location'!B:D, 2, FALSE)</f>
        <v>Ysbyty Castell Nedd Port Talbot / Ysbyty Tonna</v>
      </c>
      <c r="I192" s="47" t="str">
        <f>VLOOKUP('Programmes (ENG)'!I192, 'CWM &amp; Location'!B:D, 2, FALSE)</f>
        <v>Port Talbot / Castell-nedd</v>
      </c>
      <c r="J192" s="47" t="str">
        <f>IF('Master List'!I192="", VLOOKUP('Master List'!H192, 'CWM &amp; Location'!B:D, 2, FALSE), CONCATENATE(VLOOKUP('Master List'!H192, 'CWM &amp; Location'!B:D, 2, FALSE), " / ", VLOOKUP('Master List'!I192, 'CWM &amp; Location'!B:D, 2, FALSE)))</f>
        <v>Seiciatreg Gyffredinol</v>
      </c>
      <c r="K192" s="47" t="str">
        <f>IF('Programmes (ENG)'!K192="Supervisor to be confirmed", "Goruchwyliwr I'w Gadarnhau", 'Programmes (ENG)'!K192)</f>
        <v>Dr Gnanavel Muthukkumaar</v>
      </c>
      <c r="L192" s="47" t="str">
        <f>VLOOKUP('Programmes (ENG)'!L192, 'CWM &amp; Location'!B:D, 2, FALSE)</f>
        <v>Ysbyty Treforys</v>
      </c>
      <c r="M192" s="47" t="str">
        <f>VLOOKUP('Programmes (ENG)'!M192, 'CWM &amp; Location'!B:D, 2, FALSE)</f>
        <v>Abertawe</v>
      </c>
      <c r="N192" s="47" t="str">
        <f>IF('Master List'!O192="", VLOOKUP('Master List'!N192, 'CWM &amp; Location'!B:D, 2, FALSE), CONCATENATE(VLOOKUP('Master List'!N192, 'CWM &amp; Location'!B:D, 2, FALSE), " / ", VLOOKUP('Master List'!O192, 'CWM &amp; Location'!B:D, 2, FALSE)))</f>
        <v>Meddygaeth Frys</v>
      </c>
      <c r="O192" s="47" t="str">
        <f>IF('Programmes (ENG)'!O192="Supervisor to be confirmed", "Goruchwyliwr I'w Gadarnhau", 'Programmes (ENG)'!O192)</f>
        <v>Mr Brian Burgess</v>
      </c>
      <c r="P192" s="47" t="str">
        <f>VLOOKUP('Programmes (ENG)'!P192, 'CWM &amp; Location'!B:D, 2, FALSE)</f>
        <v>Ysbyty Treforys</v>
      </c>
      <c r="Q192" s="47" t="str">
        <f>VLOOKUP('Programmes (ENG)'!Q192, 'CWM &amp; Location'!B:D, 2, FALSE)</f>
        <v>Abertawe</v>
      </c>
      <c r="R192" s="47" t="str">
        <f>IF('Master List'!U192="", VLOOKUP('Master List'!T192, 'CWM &amp; Location'!B:D, 2, FALSE), CONCATENATE(VLOOKUP('Master List'!T192, 'CWM &amp; Location'!B:D, 2, FALSE), " / ", VLOOKUP('Master List'!U192, 'CWM &amp; Location'!B:D, 2, FALSE)))</f>
        <v>Meddygaeth Gyffredinol (Mewnol) / Meddygaeth Geriatreg</v>
      </c>
      <c r="S192" s="47" t="str">
        <f>IF('Programmes (ENG)'!S192="Supervisor to be confirmed", "Goruchwyliwr I'w Gadarnhau", 'Programmes (ENG)'!S192)</f>
        <v>Dr Elizabeth Davies</v>
      </c>
      <c r="T192" s="49" t="str">
        <f>IF('Master List'!Y192="", "", VLOOKUP('Programmes (ENG)'!T192, 'CWM &amp; Location'!B:D, 2, FALSE))</f>
        <v/>
      </c>
      <c r="U192" s="49" t="str">
        <f>IF(T192="", "", VLOOKUP('Programmes (ENG)'!U192, 'CWM &amp; Location'!B:D, 2, FALSE))</f>
        <v/>
      </c>
      <c r="V192" s="49" t="str">
        <f>IF('Programmes (ENG)'!V192="", "", VLOOKUP('Programmes (ENG)'!V192, 'CWM &amp; Location'!B:D, 2, FALSE))</f>
        <v/>
      </c>
      <c r="W192" s="49" t="str">
        <f>IF('Programmes (ENG)'!W192="", "", IF('Programmes (ENG)'!W192="Supervisor to be confirmed", 'CWM &amp; Location'!$C$207, 'Programmes (ENG)'!W192))</f>
        <v/>
      </c>
    </row>
    <row r="193" spans="1:23" ht="33.75" customHeight="1" x14ac:dyDescent="0.25">
      <c r="A193" s="47" t="str">
        <f>'Master List'!A193</f>
        <v>FP</v>
      </c>
      <c r="B193" s="47" t="str">
        <f>'Master List'!B193</f>
        <v>F2/7A3/064c</v>
      </c>
      <c r="C193" s="47" t="str">
        <f>'Master List'!C193</f>
        <v>WAL/F2/064c</v>
      </c>
      <c r="D193" s="48">
        <f>'Programmes (ENG)'!D193</f>
        <v>1</v>
      </c>
      <c r="E193" s="54" t="str">
        <f t="shared" si="2"/>
        <v>Meddygaeth Gyffredinol (Mewnol) / Meddygaeth Geriatreg, Seiciatreg Gyffredinol, Meddygaeth Frys</v>
      </c>
      <c r="F193" s="49" t="str">
        <f>VLOOKUP('Programmes (ENG)'!F193, 'CWM &amp; Location'!B:D, 2, FALSE)</f>
        <v>Bwrdd Iechyd Prifysgol Bae Abertawe</v>
      </c>
      <c r="G193" s="49" t="str">
        <f>IF('Programmes (ENG)'!G193="Supervisor to be confirmed", "Goruchwyliwr I'w Gadarnhau", 'Programmes (ENG)'!G193)</f>
        <v>Dr Elizabeth Davies</v>
      </c>
      <c r="H193" s="47" t="str">
        <f>VLOOKUP('Programmes (ENG)'!H193, 'CWM &amp; Location'!B:D, 2, FALSE)</f>
        <v>Ysbyty Treforys</v>
      </c>
      <c r="I193" s="47" t="str">
        <f>VLOOKUP('Programmes (ENG)'!I193, 'CWM &amp; Location'!B:D, 2, FALSE)</f>
        <v>Abertawe</v>
      </c>
      <c r="J193" s="47" t="str">
        <f>IF('Master List'!I193="", VLOOKUP('Master List'!H193, 'CWM &amp; Location'!B:D, 2, FALSE), CONCATENATE(VLOOKUP('Master List'!H193, 'CWM &amp; Location'!B:D, 2, FALSE), " / ", VLOOKUP('Master List'!I193, 'CWM &amp; Location'!B:D, 2, FALSE)))</f>
        <v>Meddygaeth Gyffredinol (Mewnol) / Meddygaeth Geriatreg</v>
      </c>
      <c r="K193" s="47" t="str">
        <f>IF('Programmes (ENG)'!K193="Supervisor to be confirmed", "Goruchwyliwr I'w Gadarnhau", 'Programmes (ENG)'!K193)</f>
        <v>Dr Elizabeth Davies</v>
      </c>
      <c r="L193" s="47" t="str">
        <f>VLOOKUP('Programmes (ENG)'!L193, 'CWM &amp; Location'!B:D, 2, FALSE)</f>
        <v>Ysbyty Castell Nedd Port Talbot / Ysbyty Tonna</v>
      </c>
      <c r="M193" s="47" t="str">
        <f>VLOOKUP('Programmes (ENG)'!M193, 'CWM &amp; Location'!B:D, 2, FALSE)</f>
        <v>Port Talbot / Castell-nedd</v>
      </c>
      <c r="N193" s="47" t="str">
        <f>IF('Master List'!O193="", VLOOKUP('Master List'!N193, 'CWM &amp; Location'!B:D, 2, FALSE), CONCATENATE(VLOOKUP('Master List'!N193, 'CWM &amp; Location'!B:D, 2, FALSE), " / ", VLOOKUP('Master List'!O193, 'CWM &amp; Location'!B:D, 2, FALSE)))</f>
        <v>Seiciatreg Gyffredinol</v>
      </c>
      <c r="O193" s="47" t="str">
        <f>IF('Programmes (ENG)'!O193="Supervisor to be confirmed", "Goruchwyliwr I'w Gadarnhau", 'Programmes (ENG)'!O193)</f>
        <v>Dr Gnanavel Muthukkumaar</v>
      </c>
      <c r="P193" s="47" t="str">
        <f>VLOOKUP('Programmes (ENG)'!P193, 'CWM &amp; Location'!B:D, 2, FALSE)</f>
        <v>Ysbyty Treforys</v>
      </c>
      <c r="Q193" s="47" t="str">
        <f>VLOOKUP('Programmes (ENG)'!Q193, 'CWM &amp; Location'!B:D, 2, FALSE)</f>
        <v>Abertawe</v>
      </c>
      <c r="R193" s="47" t="str">
        <f>IF('Master List'!U193="", VLOOKUP('Master List'!T193, 'CWM &amp; Location'!B:D, 2, FALSE), CONCATENATE(VLOOKUP('Master List'!T193, 'CWM &amp; Location'!B:D, 2, FALSE), " / ", VLOOKUP('Master List'!U193, 'CWM &amp; Location'!B:D, 2, FALSE)))</f>
        <v>Meddygaeth Frys</v>
      </c>
      <c r="S193" s="47" t="str">
        <f>IF('Programmes (ENG)'!S193="Supervisor to be confirmed", "Goruchwyliwr I'w Gadarnhau", 'Programmes (ENG)'!S193)</f>
        <v>Mr Brian Burgess</v>
      </c>
      <c r="T193" s="49" t="str">
        <f>IF('Master List'!Y193="", "", VLOOKUP('Programmes (ENG)'!T193, 'CWM &amp; Location'!B:D, 2, FALSE))</f>
        <v/>
      </c>
      <c r="U193" s="49" t="str">
        <f>IF(T193="", "", VLOOKUP('Programmes (ENG)'!U193, 'CWM &amp; Location'!B:D, 2, FALSE))</f>
        <v/>
      </c>
      <c r="V193" s="49" t="str">
        <f>IF('Programmes (ENG)'!V193="", "", VLOOKUP('Programmes (ENG)'!V193, 'CWM &amp; Location'!B:D, 2, FALSE))</f>
        <v/>
      </c>
      <c r="W193" s="49" t="str">
        <f>IF('Programmes (ENG)'!W193="", "", IF('Programmes (ENG)'!W193="Supervisor to be confirmed", 'CWM &amp; Location'!$C$207, 'Programmes (ENG)'!W193))</f>
        <v/>
      </c>
    </row>
    <row r="194" spans="1:23" ht="33.75" customHeight="1" x14ac:dyDescent="0.25">
      <c r="A194" s="47" t="str">
        <f>'Master List'!A194</f>
        <v>FP</v>
      </c>
      <c r="B194" s="47" t="str">
        <f>'Master List'!B194</f>
        <v>F2/7A3/065a</v>
      </c>
      <c r="C194" s="47" t="str">
        <f>'Master List'!C194</f>
        <v>WAL/F2/065a</v>
      </c>
      <c r="D194" s="48">
        <f>'Programmes (ENG)'!D194</f>
        <v>1</v>
      </c>
      <c r="E194" s="54" t="str">
        <f t="shared" si="2"/>
        <v>Meddygaeth Frys, Meddygaeth Gyffredinol (Mewnol) / Meddygaeth Strôc, Hematoleg / Oncoleg Glinigol</v>
      </c>
      <c r="F194" s="49" t="str">
        <f>VLOOKUP('Programmes (ENG)'!F194, 'CWM &amp; Location'!B:D, 2, FALSE)</f>
        <v>Bwrdd Iechyd Prifysgol Bae Abertawe</v>
      </c>
      <c r="G194" s="49" t="str">
        <f>IF('Programmes (ENG)'!G194="Supervisor to be confirmed", "Goruchwyliwr I'w Gadarnhau", 'Programmes (ENG)'!G194)</f>
        <v>Dr Sounder Perumal</v>
      </c>
      <c r="H194" s="47" t="str">
        <f>VLOOKUP('Programmes (ENG)'!H194, 'CWM &amp; Location'!B:D, 2, FALSE)</f>
        <v>Ysbyty Treforys</v>
      </c>
      <c r="I194" s="47" t="str">
        <f>VLOOKUP('Programmes (ENG)'!I194, 'CWM &amp; Location'!B:D, 2, FALSE)</f>
        <v>Abertawe</v>
      </c>
      <c r="J194" s="47" t="str">
        <f>IF('Master List'!I194="", VLOOKUP('Master List'!H194, 'CWM &amp; Location'!B:D, 2, FALSE), CONCATENATE(VLOOKUP('Master List'!H194, 'CWM &amp; Location'!B:D, 2, FALSE), " / ", VLOOKUP('Master List'!I194, 'CWM &amp; Location'!B:D, 2, FALSE)))</f>
        <v>Meddygaeth Frys</v>
      </c>
      <c r="K194" s="47" t="str">
        <f>IF('Programmes (ENG)'!K194="Supervisor to be confirmed", "Goruchwyliwr I'w Gadarnhau", 'Programmes (ENG)'!K194)</f>
        <v>Dr Sounder Perumal</v>
      </c>
      <c r="L194" s="47" t="str">
        <f>VLOOKUP('Programmes (ENG)'!L194, 'CWM &amp; Location'!B:D, 2, FALSE)</f>
        <v>Ysbyty Treforys</v>
      </c>
      <c r="M194" s="47" t="str">
        <f>VLOOKUP('Programmes (ENG)'!M194, 'CWM &amp; Location'!B:D, 2, FALSE)</f>
        <v>Abertawe</v>
      </c>
      <c r="N194" s="47" t="str">
        <f>IF('Master List'!O194="", VLOOKUP('Master List'!N194, 'CWM &amp; Location'!B:D, 2, FALSE), CONCATENATE(VLOOKUP('Master List'!N194, 'CWM &amp; Location'!B:D, 2, FALSE), " / ", VLOOKUP('Master List'!O194, 'CWM &amp; Location'!B:D, 2, FALSE)))</f>
        <v>Meddygaeth Gyffredinol (Mewnol) / Meddygaeth Strôc</v>
      </c>
      <c r="O194" s="47" t="str">
        <f>IF('Programmes (ENG)'!O194="Supervisor to be confirmed", "Goruchwyliwr I'w Gadarnhau", 'Programmes (ENG)'!O194)</f>
        <v>Dr Tal Anjum</v>
      </c>
      <c r="P194" s="47" t="str">
        <f>VLOOKUP('Programmes (ENG)'!P194, 'CWM &amp; Location'!B:D, 2, FALSE)</f>
        <v>Ysbyty Singleton</v>
      </c>
      <c r="Q194" s="47" t="str">
        <f>VLOOKUP('Programmes (ENG)'!Q194, 'CWM &amp; Location'!B:D, 2, FALSE)</f>
        <v>Abertawe</v>
      </c>
      <c r="R194" s="47" t="str">
        <f>IF('Master List'!U194="", VLOOKUP('Master List'!T194, 'CWM &amp; Location'!B:D, 2, FALSE), CONCATENATE(VLOOKUP('Master List'!T194, 'CWM &amp; Location'!B:D, 2, FALSE), " / ", VLOOKUP('Master List'!U194, 'CWM &amp; Location'!B:D, 2, FALSE)))</f>
        <v>Hematoleg / Oncoleg Glinigol</v>
      </c>
      <c r="S194" s="47" t="str">
        <f>IF('Programmes (ENG)'!S194="Supervisor to be confirmed", "Goruchwyliwr I'w Gadarnhau", 'Programmes (ENG)'!S194)</f>
        <v>Dr Ann Benton</v>
      </c>
      <c r="T194" s="49" t="str">
        <f>IF('Master List'!Y194="", "", VLOOKUP('Programmes (ENG)'!T194, 'CWM &amp; Location'!B:D, 2, FALSE))</f>
        <v/>
      </c>
      <c r="U194" s="49" t="str">
        <f>IF(T194="", "", VLOOKUP('Programmes (ENG)'!U194, 'CWM &amp; Location'!B:D, 2, FALSE))</f>
        <v/>
      </c>
      <c r="V194" s="49" t="str">
        <f>IF('Programmes (ENG)'!V194="", "", VLOOKUP('Programmes (ENG)'!V194, 'CWM &amp; Location'!B:D, 2, FALSE))</f>
        <v/>
      </c>
      <c r="W194" s="49" t="str">
        <f>IF('Programmes (ENG)'!W194="", "", IF('Programmes (ENG)'!W194="Supervisor to be confirmed", 'CWM &amp; Location'!$C$207, 'Programmes (ENG)'!W194))</f>
        <v/>
      </c>
    </row>
    <row r="195" spans="1:23" ht="33.75" customHeight="1" x14ac:dyDescent="0.25">
      <c r="A195" s="47" t="str">
        <f>'Master List'!A195</f>
        <v>FP</v>
      </c>
      <c r="B195" s="47" t="str">
        <f>'Master List'!B195</f>
        <v>F2/7A3/065b</v>
      </c>
      <c r="C195" s="47" t="str">
        <f>'Master List'!C195</f>
        <v>WAL/F2/065b</v>
      </c>
      <c r="D195" s="48">
        <f>'Programmes (ENG)'!D195</f>
        <v>1</v>
      </c>
      <c r="E195" s="54" t="str">
        <f t="shared" ref="E195:E258" si="3">CONCATENATE(J195,", ",N195,", ",R195,IF(V195="","",", "),IF(V195="","",V195),IF(V195="",""," ("),IF(V195="","",A195),IF(V195="","",")"),"")</f>
        <v>Hematoleg / Oncoleg Glinigol, Meddygaeth Frys, Meddygaeth Gyffredinol (Mewnol) / Meddygaeth Strôc</v>
      </c>
      <c r="F195" s="49" t="str">
        <f>VLOOKUP('Programmes (ENG)'!F195, 'CWM &amp; Location'!B:D, 2, FALSE)</f>
        <v>Bwrdd Iechyd Prifysgol Bae Abertawe</v>
      </c>
      <c r="G195" s="49" t="str">
        <f>IF('Programmes (ENG)'!G195="Supervisor to be confirmed", "Goruchwyliwr I'w Gadarnhau", 'Programmes (ENG)'!G195)</f>
        <v>Dr Ann Benton</v>
      </c>
      <c r="H195" s="47" t="str">
        <f>VLOOKUP('Programmes (ENG)'!H195, 'CWM &amp; Location'!B:D, 2, FALSE)</f>
        <v>Ysbyty Singleton</v>
      </c>
      <c r="I195" s="47" t="str">
        <f>VLOOKUP('Programmes (ENG)'!I195, 'CWM &amp; Location'!B:D, 2, FALSE)</f>
        <v>Abertawe</v>
      </c>
      <c r="J195" s="47" t="str">
        <f>IF('Master List'!I195="", VLOOKUP('Master List'!H195, 'CWM &amp; Location'!B:D, 2, FALSE), CONCATENATE(VLOOKUP('Master List'!H195, 'CWM &amp; Location'!B:D, 2, FALSE), " / ", VLOOKUP('Master List'!I195, 'CWM &amp; Location'!B:D, 2, FALSE)))</f>
        <v>Hematoleg / Oncoleg Glinigol</v>
      </c>
      <c r="K195" s="47" t="str">
        <f>IF('Programmes (ENG)'!K195="Supervisor to be confirmed", "Goruchwyliwr I'w Gadarnhau", 'Programmes (ENG)'!K195)</f>
        <v>Dr Ann Benton</v>
      </c>
      <c r="L195" s="47" t="str">
        <f>VLOOKUP('Programmes (ENG)'!L195, 'CWM &amp; Location'!B:D, 2, FALSE)</f>
        <v>Ysbyty Treforys</v>
      </c>
      <c r="M195" s="47" t="str">
        <f>VLOOKUP('Programmes (ENG)'!M195, 'CWM &amp; Location'!B:D, 2, FALSE)</f>
        <v>Abertawe</v>
      </c>
      <c r="N195" s="47" t="str">
        <f>IF('Master List'!O195="", VLOOKUP('Master List'!N195, 'CWM &amp; Location'!B:D, 2, FALSE), CONCATENATE(VLOOKUP('Master List'!N195, 'CWM &amp; Location'!B:D, 2, FALSE), " / ", VLOOKUP('Master List'!O195, 'CWM &amp; Location'!B:D, 2, FALSE)))</f>
        <v>Meddygaeth Frys</v>
      </c>
      <c r="O195" s="47" t="str">
        <f>IF('Programmes (ENG)'!O195="Supervisor to be confirmed", "Goruchwyliwr I'w Gadarnhau", 'Programmes (ENG)'!O195)</f>
        <v>Dr Sounder Perumal</v>
      </c>
      <c r="P195" s="47" t="str">
        <f>VLOOKUP('Programmes (ENG)'!P195, 'CWM &amp; Location'!B:D, 2, FALSE)</f>
        <v>Ysbyty Treforys</v>
      </c>
      <c r="Q195" s="47" t="str">
        <f>VLOOKUP('Programmes (ENG)'!Q195, 'CWM &amp; Location'!B:D, 2, FALSE)</f>
        <v>Abertawe</v>
      </c>
      <c r="R195" s="47" t="str">
        <f>IF('Master List'!U195="", VLOOKUP('Master List'!T195, 'CWM &amp; Location'!B:D, 2, FALSE), CONCATENATE(VLOOKUP('Master List'!T195, 'CWM &amp; Location'!B:D, 2, FALSE), " / ", VLOOKUP('Master List'!U195, 'CWM &amp; Location'!B:D, 2, FALSE)))</f>
        <v>Meddygaeth Gyffredinol (Mewnol) / Meddygaeth Strôc</v>
      </c>
      <c r="S195" s="47" t="str">
        <f>IF('Programmes (ENG)'!S195="Supervisor to be confirmed", "Goruchwyliwr I'w Gadarnhau", 'Programmes (ENG)'!S195)</f>
        <v>Dr Tal Anjum</v>
      </c>
      <c r="T195" s="49" t="str">
        <f>IF('Master List'!Y195="", "", VLOOKUP('Programmes (ENG)'!T195, 'CWM &amp; Location'!B:D, 2, FALSE))</f>
        <v/>
      </c>
      <c r="U195" s="49" t="str">
        <f>IF(T195="", "", VLOOKUP('Programmes (ENG)'!U195, 'CWM &amp; Location'!B:D, 2, FALSE))</f>
        <v/>
      </c>
      <c r="V195" s="49" t="str">
        <f>IF('Programmes (ENG)'!V195="", "", VLOOKUP('Programmes (ENG)'!V195, 'CWM &amp; Location'!B:D, 2, FALSE))</f>
        <v/>
      </c>
      <c r="W195" s="49" t="str">
        <f>IF('Programmes (ENG)'!W195="", "", IF('Programmes (ENG)'!W195="Supervisor to be confirmed", 'CWM &amp; Location'!$C$207, 'Programmes (ENG)'!W195))</f>
        <v/>
      </c>
    </row>
    <row r="196" spans="1:23" ht="33.75" customHeight="1" x14ac:dyDescent="0.25">
      <c r="A196" s="47" t="str">
        <f>'Master List'!A196</f>
        <v>FP</v>
      </c>
      <c r="B196" s="47" t="str">
        <f>'Master List'!B196</f>
        <v>F2/7A3/065c</v>
      </c>
      <c r="C196" s="47" t="str">
        <f>'Master List'!C196</f>
        <v>WAL/F2/065c</v>
      </c>
      <c r="D196" s="48">
        <f>'Programmes (ENG)'!D196</f>
        <v>1</v>
      </c>
      <c r="E196" s="54" t="str">
        <f t="shared" si="3"/>
        <v>Meddygaeth Gyffredinol (Mewnol) / Meddygaeth Strôc, Hematoleg / Oncoleg Glinigol, Meddygaeth Frys</v>
      </c>
      <c r="F196" s="49" t="str">
        <f>VLOOKUP('Programmes (ENG)'!F196, 'CWM &amp; Location'!B:D, 2, FALSE)</f>
        <v>Bwrdd Iechyd Prifysgol Bae Abertawe</v>
      </c>
      <c r="G196" s="49" t="str">
        <f>IF('Programmes (ENG)'!G196="Supervisor to be confirmed", "Goruchwyliwr I'w Gadarnhau", 'Programmes (ENG)'!G196)</f>
        <v>Dr Tal Anjum</v>
      </c>
      <c r="H196" s="47" t="str">
        <f>VLOOKUP('Programmes (ENG)'!H196, 'CWM &amp; Location'!B:D, 2, FALSE)</f>
        <v>Ysbyty Treforys</v>
      </c>
      <c r="I196" s="47" t="str">
        <f>VLOOKUP('Programmes (ENG)'!I196, 'CWM &amp; Location'!B:D, 2, FALSE)</f>
        <v>Abertawe</v>
      </c>
      <c r="J196" s="47" t="str">
        <f>IF('Master List'!I196="", VLOOKUP('Master List'!H196, 'CWM &amp; Location'!B:D, 2, FALSE), CONCATENATE(VLOOKUP('Master List'!H196, 'CWM &amp; Location'!B:D, 2, FALSE), " / ", VLOOKUP('Master List'!I196, 'CWM &amp; Location'!B:D, 2, FALSE)))</f>
        <v>Meddygaeth Gyffredinol (Mewnol) / Meddygaeth Strôc</v>
      </c>
      <c r="K196" s="47" t="str">
        <f>IF('Programmes (ENG)'!K196="Supervisor to be confirmed", "Goruchwyliwr I'w Gadarnhau", 'Programmes (ENG)'!K196)</f>
        <v>Dr Tal Anjum</v>
      </c>
      <c r="L196" s="47" t="str">
        <f>VLOOKUP('Programmes (ENG)'!L196, 'CWM &amp; Location'!B:D, 2, FALSE)</f>
        <v>Ysbyty Singleton</v>
      </c>
      <c r="M196" s="47" t="str">
        <f>VLOOKUP('Programmes (ENG)'!M196, 'CWM &amp; Location'!B:D, 2, FALSE)</f>
        <v>Abertawe</v>
      </c>
      <c r="N196" s="47" t="str">
        <f>IF('Master List'!O196="", VLOOKUP('Master List'!N196, 'CWM &amp; Location'!B:D, 2, FALSE), CONCATENATE(VLOOKUP('Master List'!N196, 'CWM &amp; Location'!B:D, 2, FALSE), " / ", VLOOKUP('Master List'!O196, 'CWM &amp; Location'!B:D, 2, FALSE)))</f>
        <v>Hematoleg / Oncoleg Glinigol</v>
      </c>
      <c r="O196" s="47" t="str">
        <f>IF('Programmes (ENG)'!O196="Supervisor to be confirmed", "Goruchwyliwr I'w Gadarnhau", 'Programmes (ENG)'!O196)</f>
        <v>Dr Ann Benton</v>
      </c>
      <c r="P196" s="47" t="str">
        <f>VLOOKUP('Programmes (ENG)'!P196, 'CWM &amp; Location'!B:D, 2, FALSE)</f>
        <v>Ysbyty Treforys</v>
      </c>
      <c r="Q196" s="47" t="str">
        <f>VLOOKUP('Programmes (ENG)'!Q196, 'CWM &amp; Location'!B:D, 2, FALSE)</f>
        <v>Abertawe</v>
      </c>
      <c r="R196" s="47" t="str">
        <f>IF('Master List'!U196="", VLOOKUP('Master List'!T196, 'CWM &amp; Location'!B:D, 2, FALSE), CONCATENATE(VLOOKUP('Master List'!T196, 'CWM &amp; Location'!B:D, 2, FALSE), " / ", VLOOKUP('Master List'!U196, 'CWM &amp; Location'!B:D, 2, FALSE)))</f>
        <v>Meddygaeth Frys</v>
      </c>
      <c r="S196" s="47" t="str">
        <f>IF('Programmes (ENG)'!S196="Supervisor to be confirmed", "Goruchwyliwr I'w Gadarnhau", 'Programmes (ENG)'!S196)</f>
        <v>Dr Sounder Perumal</v>
      </c>
      <c r="T196" s="49" t="str">
        <f>IF('Master List'!Y196="", "", VLOOKUP('Programmes (ENG)'!T196, 'CWM &amp; Location'!B:D, 2, FALSE))</f>
        <v/>
      </c>
      <c r="U196" s="49" t="str">
        <f>IF(T196="", "", VLOOKUP('Programmes (ENG)'!U196, 'CWM &amp; Location'!B:D, 2, FALSE))</f>
        <v/>
      </c>
      <c r="V196" s="49" t="str">
        <f>IF('Programmes (ENG)'!V196="", "", VLOOKUP('Programmes (ENG)'!V196, 'CWM &amp; Location'!B:D, 2, FALSE))</f>
        <v/>
      </c>
      <c r="W196" s="49" t="str">
        <f>IF('Programmes (ENG)'!W196="", "", IF('Programmes (ENG)'!W196="Supervisor to be confirmed", 'CWM &amp; Location'!$C$207, 'Programmes (ENG)'!W196))</f>
        <v/>
      </c>
    </row>
    <row r="197" spans="1:23" ht="33.75" customHeight="1" x14ac:dyDescent="0.25">
      <c r="A197" s="47" t="str">
        <f>'Master List'!A197</f>
        <v>FP</v>
      </c>
      <c r="B197" s="47" t="str">
        <f>'Master List'!B197</f>
        <v>F2/7A3/066a</v>
      </c>
      <c r="C197" s="47" t="str">
        <f>'Master List'!C197</f>
        <v>WAL/F2/066a</v>
      </c>
      <c r="D197" s="48">
        <f>'Programmes (ENG)'!D197</f>
        <v>1</v>
      </c>
      <c r="E197" s="54" t="str">
        <f t="shared" si="3"/>
        <v>Practis Cyffredinol, Trawma Llawdriniaeth Orthopedig, Obstetreg a Gynaecoleg / Meddygaeth Genhedlol-droethol</v>
      </c>
      <c r="F197" s="49" t="str">
        <f>VLOOKUP('Programmes (ENG)'!F197, 'CWM &amp; Location'!B:D, 2, FALSE)</f>
        <v>Bwrdd Iechyd Prifysgol Bae Abertawe</v>
      </c>
      <c r="G197" s="49" t="str">
        <f>IF('Programmes (ENG)'!G197="Supervisor to be confirmed", "Goruchwyliwr I'w Gadarnhau", 'Programmes (ENG)'!G197)</f>
        <v>Dr Elena Town</v>
      </c>
      <c r="H197" s="47" t="str">
        <f>VLOOKUP('Programmes (ENG)'!H197, 'CWM &amp; Location'!B:D, 2, FALSE)</f>
        <v>Brynhyfryd Medical Centre</v>
      </c>
      <c r="I197" s="47" t="str">
        <f>VLOOKUP('Programmes (ENG)'!I197, 'CWM &amp; Location'!B:D, 2, FALSE)</f>
        <v>Abertawe</v>
      </c>
      <c r="J197" s="47" t="str">
        <f>IF('Master List'!I197="", VLOOKUP('Master List'!H197, 'CWM &amp; Location'!B:D, 2, FALSE), CONCATENATE(VLOOKUP('Master List'!H197, 'CWM &amp; Location'!B:D, 2, FALSE), " / ", VLOOKUP('Master List'!I197, 'CWM &amp; Location'!B:D, 2, FALSE)))</f>
        <v>Practis Cyffredinol</v>
      </c>
      <c r="K197" s="47" t="str">
        <f>IF('Programmes (ENG)'!K197="Supervisor to be confirmed", "Goruchwyliwr I'w Gadarnhau", 'Programmes (ENG)'!K197)</f>
        <v>Dr Elena Town</v>
      </c>
      <c r="L197" s="47" t="str">
        <f>VLOOKUP('Programmes (ENG)'!L197, 'CWM &amp; Location'!B:D, 2, FALSE)</f>
        <v>Ysbyty Treforys</v>
      </c>
      <c r="M197" s="47" t="str">
        <f>VLOOKUP('Programmes (ENG)'!M197, 'CWM &amp; Location'!B:D, 2, FALSE)</f>
        <v>Abertawe</v>
      </c>
      <c r="N197" s="47" t="str">
        <f>IF('Master List'!O197="", VLOOKUP('Master List'!N197, 'CWM &amp; Location'!B:D, 2, FALSE), CONCATENATE(VLOOKUP('Master List'!N197, 'CWM &amp; Location'!B:D, 2, FALSE), " / ", VLOOKUP('Master List'!O197, 'CWM &amp; Location'!B:D, 2, FALSE)))</f>
        <v>Trawma Llawdriniaeth Orthopedig</v>
      </c>
      <c r="O197" s="47" t="str">
        <f>IF('Programmes (ENG)'!O197="Supervisor to be confirmed", "Goruchwyliwr I'w Gadarnhau", 'Programmes (ENG)'!O197)</f>
        <v>Mr Neil Price</v>
      </c>
      <c r="P197" s="47" t="str">
        <f>VLOOKUP('Programmes (ENG)'!P197, 'CWM &amp; Location'!B:D, 2, FALSE)</f>
        <v>Ysbyty Singleton</v>
      </c>
      <c r="Q197" s="47" t="str">
        <f>VLOOKUP('Programmes (ENG)'!Q197, 'CWM &amp; Location'!B:D, 2, FALSE)</f>
        <v>Abertawe</v>
      </c>
      <c r="R197" s="47" t="str">
        <f>IF('Master List'!U197="", VLOOKUP('Master List'!T197, 'CWM &amp; Location'!B:D, 2, FALSE), CONCATENATE(VLOOKUP('Master List'!T197, 'CWM &amp; Location'!B:D, 2, FALSE), " / ", VLOOKUP('Master List'!U197, 'CWM &amp; Location'!B:D, 2, FALSE)))</f>
        <v>Obstetreg a Gynaecoleg / Meddygaeth Genhedlol-droethol</v>
      </c>
      <c r="S197" s="47" t="str">
        <f>IF('Programmes (ENG)'!S197="Supervisor to be confirmed", "Goruchwyliwr I'w Gadarnhau", 'Programmes (ENG)'!S197)</f>
        <v>Dr Louise-Emma Shaw</v>
      </c>
      <c r="T197" s="49" t="str">
        <f>IF('Master List'!Y197="", "", VLOOKUP('Programmes (ENG)'!T197, 'CWM &amp; Location'!B:D, 2, FALSE))</f>
        <v/>
      </c>
      <c r="U197" s="49" t="str">
        <f>IF(T197="", "", VLOOKUP('Programmes (ENG)'!U197, 'CWM &amp; Location'!B:D, 2, FALSE))</f>
        <v/>
      </c>
      <c r="V197" s="49" t="str">
        <f>IF('Programmes (ENG)'!V197="", "", VLOOKUP('Programmes (ENG)'!V197, 'CWM &amp; Location'!B:D, 2, FALSE))</f>
        <v/>
      </c>
      <c r="W197" s="49" t="str">
        <f>IF('Programmes (ENG)'!W197="", "", IF('Programmes (ENG)'!W197="Supervisor to be confirmed", 'CWM &amp; Location'!$C$207, 'Programmes (ENG)'!W197))</f>
        <v/>
      </c>
    </row>
    <row r="198" spans="1:23" ht="33.75" customHeight="1" x14ac:dyDescent="0.25">
      <c r="A198" s="47" t="str">
        <f>'Master List'!A198</f>
        <v>FP</v>
      </c>
      <c r="B198" s="47" t="str">
        <f>'Master List'!B198</f>
        <v>F2/7A3/066b</v>
      </c>
      <c r="C198" s="47" t="str">
        <f>'Master List'!C198</f>
        <v>WAL/F2/066b</v>
      </c>
      <c r="D198" s="48">
        <f>'Programmes (ENG)'!D198</f>
        <v>1</v>
      </c>
      <c r="E198" s="54" t="str">
        <f t="shared" si="3"/>
        <v>Obstetreg a Gynaecoleg / Meddygaeth Genhedlol-droethol, Practis Cyffredinol, Trawma Llawdriniaeth Orthopedig</v>
      </c>
      <c r="F198" s="49" t="str">
        <f>VLOOKUP('Programmes (ENG)'!F198, 'CWM &amp; Location'!B:D, 2, FALSE)</f>
        <v>Bwrdd Iechyd Prifysgol Bae Abertawe</v>
      </c>
      <c r="G198" s="49" t="str">
        <f>IF('Programmes (ENG)'!G198="Supervisor to be confirmed", "Goruchwyliwr I'w Gadarnhau", 'Programmes (ENG)'!G198)</f>
        <v>Dr Louise-Emma Shaw</v>
      </c>
      <c r="H198" s="47" t="str">
        <f>VLOOKUP('Programmes (ENG)'!H198, 'CWM &amp; Location'!B:D, 2, FALSE)</f>
        <v>Ysbyty Singleton</v>
      </c>
      <c r="I198" s="47" t="str">
        <f>VLOOKUP('Programmes (ENG)'!I198, 'CWM &amp; Location'!B:D, 2, FALSE)</f>
        <v>Abertawe</v>
      </c>
      <c r="J198" s="47" t="str">
        <f>IF('Master List'!I198="", VLOOKUP('Master List'!H198, 'CWM &amp; Location'!B:D, 2, FALSE), CONCATENATE(VLOOKUP('Master List'!H198, 'CWM &amp; Location'!B:D, 2, FALSE), " / ", VLOOKUP('Master List'!I198, 'CWM &amp; Location'!B:D, 2, FALSE)))</f>
        <v>Obstetreg a Gynaecoleg / Meddygaeth Genhedlol-droethol</v>
      </c>
      <c r="K198" s="47" t="str">
        <f>IF('Programmes (ENG)'!K198="Supervisor to be confirmed", "Goruchwyliwr I'w Gadarnhau", 'Programmes (ENG)'!K198)</f>
        <v>Dr Louise-Emma Shaw</v>
      </c>
      <c r="L198" s="47" t="str">
        <f>VLOOKUP('Programmes (ENG)'!L198, 'CWM &amp; Location'!B:D, 2, FALSE)</f>
        <v>Brynhyfryd Medical Centre</v>
      </c>
      <c r="M198" s="47" t="str">
        <f>VLOOKUP('Programmes (ENG)'!M198, 'CWM &amp; Location'!B:D, 2, FALSE)</f>
        <v>Abertawe</v>
      </c>
      <c r="N198" s="47" t="str">
        <f>IF('Master List'!O198="", VLOOKUP('Master List'!N198, 'CWM &amp; Location'!B:D, 2, FALSE), CONCATENATE(VLOOKUP('Master List'!N198, 'CWM &amp; Location'!B:D, 2, FALSE), " / ", VLOOKUP('Master List'!O198, 'CWM &amp; Location'!B:D, 2, FALSE)))</f>
        <v>Practis Cyffredinol</v>
      </c>
      <c r="O198" s="47" t="str">
        <f>IF('Programmes (ENG)'!O198="Supervisor to be confirmed", "Goruchwyliwr I'w Gadarnhau", 'Programmes (ENG)'!O198)</f>
        <v>Dr Elena Town</v>
      </c>
      <c r="P198" s="47" t="str">
        <f>VLOOKUP('Programmes (ENG)'!P198, 'CWM &amp; Location'!B:D, 2, FALSE)</f>
        <v>Ysbyty Treforys</v>
      </c>
      <c r="Q198" s="47" t="str">
        <f>VLOOKUP('Programmes (ENG)'!Q198, 'CWM &amp; Location'!B:D, 2, FALSE)</f>
        <v>Abertawe</v>
      </c>
      <c r="R198" s="47" t="str">
        <f>IF('Master List'!U198="", VLOOKUP('Master List'!T198, 'CWM &amp; Location'!B:D, 2, FALSE), CONCATENATE(VLOOKUP('Master List'!T198, 'CWM &amp; Location'!B:D, 2, FALSE), " / ", VLOOKUP('Master List'!U198, 'CWM &amp; Location'!B:D, 2, FALSE)))</f>
        <v>Trawma Llawdriniaeth Orthopedig</v>
      </c>
      <c r="S198" s="47" t="str">
        <f>IF('Programmes (ENG)'!S198="Supervisor to be confirmed", "Goruchwyliwr I'w Gadarnhau", 'Programmes (ENG)'!S198)</f>
        <v>Mr Neil Price</v>
      </c>
      <c r="T198" s="49" t="str">
        <f>IF('Master List'!Y198="", "", VLOOKUP('Programmes (ENG)'!T198, 'CWM &amp; Location'!B:D, 2, FALSE))</f>
        <v/>
      </c>
      <c r="U198" s="49" t="str">
        <f>IF(T198="", "", VLOOKUP('Programmes (ENG)'!U198, 'CWM &amp; Location'!B:D, 2, FALSE))</f>
        <v/>
      </c>
      <c r="V198" s="49" t="str">
        <f>IF('Programmes (ENG)'!V198="", "", VLOOKUP('Programmes (ENG)'!V198, 'CWM &amp; Location'!B:D, 2, FALSE))</f>
        <v/>
      </c>
      <c r="W198" s="49" t="str">
        <f>IF('Programmes (ENG)'!W198="", "", IF('Programmes (ENG)'!W198="Supervisor to be confirmed", 'CWM &amp; Location'!$C$207, 'Programmes (ENG)'!W198))</f>
        <v/>
      </c>
    </row>
    <row r="199" spans="1:23" ht="33.75" customHeight="1" x14ac:dyDescent="0.25">
      <c r="A199" s="47" t="str">
        <f>'Master List'!A199</f>
        <v>FP</v>
      </c>
      <c r="B199" s="47" t="str">
        <f>'Master List'!B199</f>
        <v>F2/7A3/066c</v>
      </c>
      <c r="C199" s="47" t="str">
        <f>'Master List'!C199</f>
        <v>WAL/F2/066c</v>
      </c>
      <c r="D199" s="48">
        <f>'Programmes (ENG)'!D199</f>
        <v>1</v>
      </c>
      <c r="E199" s="54" t="str">
        <f t="shared" si="3"/>
        <v>Trawma Llawdriniaeth Orthopedig, Obstetreg a Gynaecoleg / Meddygaeth Genhedlol-droethol, Practis Cyffredinol</v>
      </c>
      <c r="F199" s="49" t="str">
        <f>VLOOKUP('Programmes (ENG)'!F199, 'CWM &amp; Location'!B:D, 2, FALSE)</f>
        <v>Bwrdd Iechyd Prifysgol Bae Abertawe</v>
      </c>
      <c r="G199" s="49" t="str">
        <f>IF('Programmes (ENG)'!G199="Supervisor to be confirmed", "Goruchwyliwr I'w Gadarnhau", 'Programmes (ENG)'!G199)</f>
        <v>Mr Neil Price</v>
      </c>
      <c r="H199" s="47" t="str">
        <f>VLOOKUP('Programmes (ENG)'!H199, 'CWM &amp; Location'!B:D, 2, FALSE)</f>
        <v>Ysbyty Treforys</v>
      </c>
      <c r="I199" s="47" t="str">
        <f>VLOOKUP('Programmes (ENG)'!I199, 'CWM &amp; Location'!B:D, 2, FALSE)</f>
        <v>Abertawe</v>
      </c>
      <c r="J199" s="47" t="str">
        <f>IF('Master List'!I199="", VLOOKUP('Master List'!H199, 'CWM &amp; Location'!B:D, 2, FALSE), CONCATENATE(VLOOKUP('Master List'!H199, 'CWM &amp; Location'!B:D, 2, FALSE), " / ", VLOOKUP('Master List'!I199, 'CWM &amp; Location'!B:D, 2, FALSE)))</f>
        <v>Trawma Llawdriniaeth Orthopedig</v>
      </c>
      <c r="K199" s="47" t="str">
        <f>IF('Programmes (ENG)'!K199="Supervisor to be confirmed", "Goruchwyliwr I'w Gadarnhau", 'Programmes (ENG)'!K199)</f>
        <v>Mr Neil Price</v>
      </c>
      <c r="L199" s="47" t="str">
        <f>VLOOKUP('Programmes (ENG)'!L199, 'CWM &amp; Location'!B:D, 2, FALSE)</f>
        <v>Ysbyty Singleton</v>
      </c>
      <c r="M199" s="47" t="str">
        <f>VLOOKUP('Programmes (ENG)'!M199, 'CWM &amp; Location'!B:D, 2, FALSE)</f>
        <v>Abertawe</v>
      </c>
      <c r="N199" s="47" t="str">
        <f>IF('Master List'!O199="", VLOOKUP('Master List'!N199, 'CWM &amp; Location'!B:D, 2, FALSE), CONCATENATE(VLOOKUP('Master List'!N199, 'CWM &amp; Location'!B:D, 2, FALSE), " / ", VLOOKUP('Master List'!O199, 'CWM &amp; Location'!B:D, 2, FALSE)))</f>
        <v>Obstetreg a Gynaecoleg / Meddygaeth Genhedlol-droethol</v>
      </c>
      <c r="O199" s="47" t="str">
        <f>IF('Programmes (ENG)'!O199="Supervisor to be confirmed", "Goruchwyliwr I'w Gadarnhau", 'Programmes (ENG)'!O199)</f>
        <v>Dr Louise-Emma Shaw</v>
      </c>
      <c r="P199" s="47" t="str">
        <f>VLOOKUP('Programmes (ENG)'!P199, 'CWM &amp; Location'!B:D, 2, FALSE)</f>
        <v>Brynhyfryd Medical Centre</v>
      </c>
      <c r="Q199" s="47" t="str">
        <f>VLOOKUP('Programmes (ENG)'!Q199, 'CWM &amp; Location'!B:D, 2, FALSE)</f>
        <v>Abertawe</v>
      </c>
      <c r="R199" s="47" t="str">
        <f>IF('Master List'!U199="", VLOOKUP('Master List'!T199, 'CWM &amp; Location'!B:D, 2, FALSE), CONCATENATE(VLOOKUP('Master List'!T199, 'CWM &amp; Location'!B:D, 2, FALSE), " / ", VLOOKUP('Master List'!U199, 'CWM &amp; Location'!B:D, 2, FALSE)))</f>
        <v>Practis Cyffredinol</v>
      </c>
      <c r="S199" s="47" t="str">
        <f>IF('Programmes (ENG)'!S199="Supervisor to be confirmed", "Goruchwyliwr I'w Gadarnhau", 'Programmes (ENG)'!S199)</f>
        <v>Dr Elena Town</v>
      </c>
      <c r="T199" s="49" t="str">
        <f>IF('Master List'!Y199="", "", VLOOKUP('Programmes (ENG)'!T199, 'CWM &amp; Location'!B:D, 2, FALSE))</f>
        <v/>
      </c>
      <c r="U199" s="49" t="str">
        <f>IF(T199="", "", VLOOKUP('Programmes (ENG)'!U199, 'CWM &amp; Location'!B:D, 2, FALSE))</f>
        <v/>
      </c>
      <c r="V199" s="49" t="str">
        <f>IF('Programmes (ENG)'!V199="", "", VLOOKUP('Programmes (ENG)'!V199, 'CWM &amp; Location'!B:D, 2, FALSE))</f>
        <v/>
      </c>
      <c r="W199" s="49" t="str">
        <f>IF('Programmes (ENG)'!W199="", "", IF('Programmes (ENG)'!W199="Supervisor to be confirmed", 'CWM &amp; Location'!$C$207, 'Programmes (ENG)'!W199))</f>
        <v/>
      </c>
    </row>
    <row r="200" spans="1:23" ht="33.75" customHeight="1" x14ac:dyDescent="0.25">
      <c r="A200" s="47" t="str">
        <f>'Master List'!A200</f>
        <v>FP</v>
      </c>
      <c r="B200" s="47" t="str">
        <f>'Master List'!B200</f>
        <v>F2/7A3/067a</v>
      </c>
      <c r="C200" s="47" t="str">
        <f>'Master List'!C200</f>
        <v>WAL/F2/067a</v>
      </c>
      <c r="D200" s="48">
        <f>'Programmes (ENG)'!D200</f>
        <v>1</v>
      </c>
      <c r="E200" s="54" t="str">
        <f t="shared" si="3"/>
        <v>Meddygaeth Gyffredinol (Mewnol) / Meddygaeth Geriatreg &amp; Meddygaeth Strôc, Meddygaeth Gyffredinol (Mewnol) / Dermatoleg &amp; HIV, Pediatreg</v>
      </c>
      <c r="F200" s="49" t="str">
        <f>VLOOKUP('Programmes (ENG)'!F200, 'CWM &amp; Location'!B:D, 2, FALSE)</f>
        <v>Bwrdd Iechyd Prifysgol Bae Abertawe</v>
      </c>
      <c r="G200" s="49" t="str">
        <f>IF('Programmes (ENG)'!G200="Supervisor to be confirmed", "Goruchwyliwr I'w Gadarnhau", 'Programmes (ENG)'!G200)</f>
        <v>Dr Moustafa Elkhatieb</v>
      </c>
      <c r="H200" s="47" t="str">
        <f>VLOOKUP('Programmes (ENG)'!H200, 'CWM &amp; Location'!B:D, 2, FALSE)</f>
        <v>Ysbyty Castell Nedd Port Talbot</v>
      </c>
      <c r="I200" s="47" t="str">
        <f>VLOOKUP('Programmes (ENG)'!I200, 'CWM &amp; Location'!B:D, 2, FALSE)</f>
        <v>Port Talbot</v>
      </c>
      <c r="J200" s="47" t="str">
        <f>IF('Master List'!I200="", VLOOKUP('Master List'!H200, 'CWM &amp; Location'!B:D, 2, FALSE), CONCATENATE(VLOOKUP('Master List'!H200, 'CWM &amp; Location'!B:D, 2, FALSE), " / ", VLOOKUP('Master List'!I200, 'CWM &amp; Location'!B:D, 2, FALSE)))</f>
        <v>Meddygaeth Gyffredinol (Mewnol) / Meddygaeth Geriatreg &amp; Meddygaeth Strôc</v>
      </c>
      <c r="K200" s="47" t="str">
        <f>IF('Programmes (ENG)'!K200="Supervisor to be confirmed", "Goruchwyliwr I'w Gadarnhau", 'Programmes (ENG)'!K200)</f>
        <v>Dr Moustafa Elkhatieb</v>
      </c>
      <c r="L200" s="47" t="str">
        <f>VLOOKUP('Programmes (ENG)'!L200, 'CWM &amp; Location'!B:D, 2, FALSE)</f>
        <v>Ysbyty Singleton</v>
      </c>
      <c r="M200" s="47" t="str">
        <f>VLOOKUP('Programmes (ENG)'!M200, 'CWM &amp; Location'!B:D, 2, FALSE)</f>
        <v>Abertawe</v>
      </c>
      <c r="N200" s="47" t="str">
        <f>IF('Master List'!O200="", VLOOKUP('Master List'!N200, 'CWM &amp; Location'!B:D, 2, FALSE), CONCATENATE(VLOOKUP('Master List'!N200, 'CWM &amp; Location'!B:D, 2, FALSE), " / ", VLOOKUP('Master List'!O200, 'CWM &amp; Location'!B:D, 2, FALSE)))</f>
        <v>Meddygaeth Gyffredinol (Mewnol) / Dermatoleg &amp; HIV</v>
      </c>
      <c r="O200" s="47" t="str">
        <f>IF('Programmes (ENG)'!O200="Supervisor to be confirmed", "Goruchwyliwr I'w Gadarnhau", 'Programmes (ENG)'!O200)</f>
        <v>Dr Kathir Yoganathan</v>
      </c>
      <c r="P200" s="47" t="str">
        <f>VLOOKUP('Programmes (ENG)'!P200, 'CWM &amp; Location'!B:D, 2, FALSE)</f>
        <v>Ysbyty Treforys</v>
      </c>
      <c r="Q200" s="47" t="str">
        <f>VLOOKUP('Programmes (ENG)'!Q200, 'CWM &amp; Location'!B:D, 2, FALSE)</f>
        <v>Abertawe</v>
      </c>
      <c r="R200" s="47" t="str">
        <f>IF('Master List'!U200="", VLOOKUP('Master List'!T200, 'CWM &amp; Location'!B:D, 2, FALSE), CONCATENATE(VLOOKUP('Master List'!T200, 'CWM &amp; Location'!B:D, 2, FALSE), " / ", VLOOKUP('Master List'!U200, 'CWM &amp; Location'!B:D, 2, FALSE)))</f>
        <v>Pediatreg</v>
      </c>
      <c r="S200" s="47" t="str">
        <f>IF('Programmes (ENG)'!S200="Supervisor to be confirmed", "Goruchwyliwr I'w Gadarnhau", 'Programmes (ENG)'!S200)</f>
        <v>Dr Gareth Thomas</v>
      </c>
      <c r="T200" s="49" t="str">
        <f>IF('Master List'!Y200="", "", VLOOKUP('Programmes (ENG)'!T200, 'CWM &amp; Location'!B:D, 2, FALSE))</f>
        <v/>
      </c>
      <c r="U200" s="49" t="str">
        <f>IF(T200="", "", VLOOKUP('Programmes (ENG)'!U200, 'CWM &amp; Location'!B:D, 2, FALSE))</f>
        <v/>
      </c>
      <c r="V200" s="49" t="str">
        <f>IF('Programmes (ENG)'!V200="", "", VLOOKUP('Programmes (ENG)'!V200, 'CWM &amp; Location'!B:D, 2, FALSE))</f>
        <v/>
      </c>
      <c r="W200" s="49" t="str">
        <f>IF('Programmes (ENG)'!W200="", "", IF('Programmes (ENG)'!W200="Supervisor to be confirmed", 'CWM &amp; Location'!$C$207, 'Programmes (ENG)'!W200))</f>
        <v/>
      </c>
    </row>
    <row r="201" spans="1:23" ht="33.75" customHeight="1" x14ac:dyDescent="0.25">
      <c r="A201" s="47" t="str">
        <f>'Master List'!A201</f>
        <v>FP</v>
      </c>
      <c r="B201" s="47" t="str">
        <f>'Master List'!B201</f>
        <v>F2/7A3/067b</v>
      </c>
      <c r="C201" s="47" t="str">
        <f>'Master List'!C201</f>
        <v>WAL/F2/067b</v>
      </c>
      <c r="D201" s="48">
        <f>'Programmes (ENG)'!D201</f>
        <v>1</v>
      </c>
      <c r="E201" s="54" t="str">
        <f t="shared" si="3"/>
        <v>Pediatreg, Meddygaeth Gyffredinol (Mewnol) / Meddygaeth Geriatreg &amp; Meddygaeth Strôc, Meddygaeth Gyffredinol (Mewnol) / Dermatoleg &amp; HIV</v>
      </c>
      <c r="F201" s="49" t="str">
        <f>VLOOKUP('Programmes (ENG)'!F201, 'CWM &amp; Location'!B:D, 2, FALSE)</f>
        <v>Bwrdd Iechyd Prifysgol Bae Abertawe</v>
      </c>
      <c r="G201" s="49" t="str">
        <f>IF('Programmes (ENG)'!G201="Supervisor to be confirmed", "Goruchwyliwr I'w Gadarnhau", 'Programmes (ENG)'!G201)</f>
        <v>Dr Gareth Thomas</v>
      </c>
      <c r="H201" s="47" t="str">
        <f>VLOOKUP('Programmes (ENG)'!H201, 'CWM &amp; Location'!B:D, 2, FALSE)</f>
        <v>Ysbyty Treforys</v>
      </c>
      <c r="I201" s="47" t="str">
        <f>VLOOKUP('Programmes (ENG)'!I201, 'CWM &amp; Location'!B:D, 2, FALSE)</f>
        <v>Abertawe</v>
      </c>
      <c r="J201" s="47" t="str">
        <f>IF('Master List'!I201="", VLOOKUP('Master List'!H201, 'CWM &amp; Location'!B:D, 2, FALSE), CONCATENATE(VLOOKUP('Master List'!H201, 'CWM &amp; Location'!B:D, 2, FALSE), " / ", VLOOKUP('Master List'!I201, 'CWM &amp; Location'!B:D, 2, FALSE)))</f>
        <v>Pediatreg</v>
      </c>
      <c r="K201" s="47" t="str">
        <f>IF('Programmes (ENG)'!K201="Supervisor to be confirmed", "Goruchwyliwr I'w Gadarnhau", 'Programmes (ENG)'!K201)</f>
        <v>Dr Gareth Thomas</v>
      </c>
      <c r="L201" s="47" t="str">
        <f>VLOOKUP('Programmes (ENG)'!L201, 'CWM &amp; Location'!B:D, 2, FALSE)</f>
        <v>Ysbyty Castell Nedd Port Talbot</v>
      </c>
      <c r="M201" s="47" t="str">
        <f>VLOOKUP('Programmes (ENG)'!M201, 'CWM &amp; Location'!B:D, 2, FALSE)</f>
        <v>Port Talbot</v>
      </c>
      <c r="N201" s="47" t="str">
        <f>IF('Master List'!O201="", VLOOKUP('Master List'!N201, 'CWM &amp; Location'!B:D, 2, FALSE), CONCATENATE(VLOOKUP('Master List'!N201, 'CWM &amp; Location'!B:D, 2, FALSE), " / ", VLOOKUP('Master List'!O201, 'CWM &amp; Location'!B:D, 2, FALSE)))</f>
        <v>Meddygaeth Gyffredinol (Mewnol) / Meddygaeth Geriatreg &amp; Meddygaeth Strôc</v>
      </c>
      <c r="O201" s="47" t="str">
        <f>IF('Programmes (ENG)'!O201="Supervisor to be confirmed", "Goruchwyliwr I'w Gadarnhau", 'Programmes (ENG)'!O201)</f>
        <v>Dr Moustafa Elkhatieb</v>
      </c>
      <c r="P201" s="47" t="str">
        <f>VLOOKUP('Programmes (ENG)'!P201, 'CWM &amp; Location'!B:D, 2, FALSE)</f>
        <v>Ysbyty Singleton</v>
      </c>
      <c r="Q201" s="47" t="str">
        <f>VLOOKUP('Programmes (ENG)'!Q201, 'CWM &amp; Location'!B:D, 2, FALSE)</f>
        <v>Abertawe</v>
      </c>
      <c r="R201" s="47" t="str">
        <f>IF('Master List'!U201="", VLOOKUP('Master List'!T201, 'CWM &amp; Location'!B:D, 2, FALSE), CONCATENATE(VLOOKUP('Master List'!T201, 'CWM &amp; Location'!B:D, 2, FALSE), " / ", VLOOKUP('Master List'!U201, 'CWM &amp; Location'!B:D, 2, FALSE)))</f>
        <v>Meddygaeth Gyffredinol (Mewnol) / Dermatoleg &amp; HIV</v>
      </c>
      <c r="S201" s="47" t="str">
        <f>IF('Programmes (ENG)'!S201="Supervisor to be confirmed", "Goruchwyliwr I'w Gadarnhau", 'Programmes (ENG)'!S201)</f>
        <v>Dr Kathir Yoganathan</v>
      </c>
      <c r="T201" s="49" t="str">
        <f>IF('Master List'!Y201="", "", VLOOKUP('Programmes (ENG)'!T201, 'CWM &amp; Location'!B:D, 2, FALSE))</f>
        <v/>
      </c>
      <c r="U201" s="49" t="str">
        <f>IF(T201="", "", VLOOKUP('Programmes (ENG)'!U201, 'CWM &amp; Location'!B:D, 2, FALSE))</f>
        <v/>
      </c>
      <c r="V201" s="49" t="str">
        <f>IF('Programmes (ENG)'!V201="", "", VLOOKUP('Programmes (ENG)'!V201, 'CWM &amp; Location'!B:D, 2, FALSE))</f>
        <v/>
      </c>
      <c r="W201" s="49" t="str">
        <f>IF('Programmes (ENG)'!W201="", "", IF('Programmes (ENG)'!W201="Supervisor to be confirmed", 'CWM &amp; Location'!$C$207, 'Programmes (ENG)'!W201))</f>
        <v/>
      </c>
    </row>
    <row r="202" spans="1:23" ht="33.75" customHeight="1" x14ac:dyDescent="0.25">
      <c r="A202" s="47" t="str">
        <f>'Master List'!A202</f>
        <v>FP</v>
      </c>
      <c r="B202" s="47" t="str">
        <f>'Master List'!B202</f>
        <v>F2/7A3/067c</v>
      </c>
      <c r="C202" s="47" t="str">
        <f>'Master List'!C202</f>
        <v>WAL/F2/067c</v>
      </c>
      <c r="D202" s="48">
        <f>'Programmes (ENG)'!D202</f>
        <v>1</v>
      </c>
      <c r="E202" s="54" t="str">
        <f t="shared" si="3"/>
        <v>Meddygaeth Gyffredinol (Mewnol) / Dermatoleg &amp; HIV, Pediatreg, Meddygaeth Gyffredinol (Mewnol) / Meddygaeth Geriatreg &amp; Meddygaeth Strôc</v>
      </c>
      <c r="F202" s="49" t="str">
        <f>VLOOKUP('Programmes (ENG)'!F202, 'CWM &amp; Location'!B:D, 2, FALSE)</f>
        <v>Bwrdd Iechyd Prifysgol Bae Abertawe</v>
      </c>
      <c r="G202" s="49" t="str">
        <f>IF('Programmes (ENG)'!G202="Supervisor to be confirmed", "Goruchwyliwr I'w Gadarnhau", 'Programmes (ENG)'!G202)</f>
        <v>Dr Kathir Yoganathan</v>
      </c>
      <c r="H202" s="47" t="str">
        <f>VLOOKUP('Programmes (ENG)'!H202, 'CWM &amp; Location'!B:D, 2, FALSE)</f>
        <v>Ysbyty Singleton</v>
      </c>
      <c r="I202" s="47" t="str">
        <f>VLOOKUP('Programmes (ENG)'!I202, 'CWM &amp; Location'!B:D, 2, FALSE)</f>
        <v>Abertawe</v>
      </c>
      <c r="J202" s="47" t="str">
        <f>IF('Master List'!I202="", VLOOKUP('Master List'!H202, 'CWM &amp; Location'!B:D, 2, FALSE), CONCATENATE(VLOOKUP('Master List'!H202, 'CWM &amp; Location'!B:D, 2, FALSE), " / ", VLOOKUP('Master List'!I202, 'CWM &amp; Location'!B:D, 2, FALSE)))</f>
        <v>Meddygaeth Gyffredinol (Mewnol) / Dermatoleg &amp; HIV</v>
      </c>
      <c r="K202" s="47" t="str">
        <f>IF('Programmes (ENG)'!K202="Supervisor to be confirmed", "Goruchwyliwr I'w Gadarnhau", 'Programmes (ENG)'!K202)</f>
        <v>Dr Kathir Yoganathan</v>
      </c>
      <c r="L202" s="47" t="str">
        <f>VLOOKUP('Programmes (ENG)'!L202, 'CWM &amp; Location'!B:D, 2, FALSE)</f>
        <v>Ysbyty Treforys</v>
      </c>
      <c r="M202" s="47" t="str">
        <f>VLOOKUP('Programmes (ENG)'!M202, 'CWM &amp; Location'!B:D, 2, FALSE)</f>
        <v>Abertawe</v>
      </c>
      <c r="N202" s="47" t="str">
        <f>IF('Master List'!O202="", VLOOKUP('Master List'!N202, 'CWM &amp; Location'!B:D, 2, FALSE), CONCATENATE(VLOOKUP('Master List'!N202, 'CWM &amp; Location'!B:D, 2, FALSE), " / ", VLOOKUP('Master List'!O202, 'CWM &amp; Location'!B:D, 2, FALSE)))</f>
        <v>Pediatreg</v>
      </c>
      <c r="O202" s="47" t="str">
        <f>IF('Programmes (ENG)'!O202="Supervisor to be confirmed", "Goruchwyliwr I'w Gadarnhau", 'Programmes (ENG)'!O202)</f>
        <v>Dr Gareth Thomas</v>
      </c>
      <c r="P202" s="47" t="str">
        <f>VLOOKUP('Programmes (ENG)'!P202, 'CWM &amp; Location'!B:D, 2, FALSE)</f>
        <v>Ysbyty Castell Nedd Port Talbot</v>
      </c>
      <c r="Q202" s="47" t="str">
        <f>VLOOKUP('Programmes (ENG)'!Q202, 'CWM &amp; Location'!B:D, 2, FALSE)</f>
        <v>Port Talbot</v>
      </c>
      <c r="R202" s="47" t="str">
        <f>IF('Master List'!U202="", VLOOKUP('Master List'!T202, 'CWM &amp; Location'!B:D, 2, FALSE), CONCATENATE(VLOOKUP('Master List'!T202, 'CWM &amp; Location'!B:D, 2, FALSE), " / ", VLOOKUP('Master List'!U202, 'CWM &amp; Location'!B:D, 2, FALSE)))</f>
        <v>Meddygaeth Gyffredinol (Mewnol) / Meddygaeth Geriatreg &amp; Meddygaeth Strôc</v>
      </c>
      <c r="S202" s="47" t="str">
        <f>IF('Programmes (ENG)'!S202="Supervisor to be confirmed", "Goruchwyliwr I'w Gadarnhau", 'Programmes (ENG)'!S202)</f>
        <v>Dr Moustafa Elkhatieb</v>
      </c>
      <c r="T202" s="49" t="str">
        <f>IF('Master List'!Y202="", "", VLOOKUP('Programmes (ENG)'!T202, 'CWM &amp; Location'!B:D, 2, FALSE))</f>
        <v/>
      </c>
      <c r="U202" s="49" t="str">
        <f>IF(T202="", "", VLOOKUP('Programmes (ENG)'!U202, 'CWM &amp; Location'!B:D, 2, FALSE))</f>
        <v/>
      </c>
      <c r="V202" s="49" t="str">
        <f>IF('Programmes (ENG)'!V202="", "", VLOOKUP('Programmes (ENG)'!V202, 'CWM &amp; Location'!B:D, 2, FALSE))</f>
        <v/>
      </c>
      <c r="W202" s="49" t="str">
        <f>IF('Programmes (ENG)'!W202="", "", IF('Programmes (ENG)'!W202="Supervisor to be confirmed", 'CWM &amp; Location'!$C$207, 'Programmes (ENG)'!W202))</f>
        <v/>
      </c>
    </row>
    <row r="203" spans="1:23" ht="33.75" customHeight="1" x14ac:dyDescent="0.25">
      <c r="A203" s="47" t="str">
        <f>'Master List'!A203</f>
        <v>FP</v>
      </c>
      <c r="B203" s="47" t="str">
        <f>'Master List'!B203</f>
        <v>F2/7A3/068a</v>
      </c>
      <c r="C203" s="47" t="str">
        <f>'Master List'!C203</f>
        <v>WAL/F2/068a</v>
      </c>
      <c r="D203" s="48">
        <f>'Programmes (ENG)'!D203</f>
        <v>1</v>
      </c>
      <c r="E203" s="54" t="str">
        <f t="shared" si="3"/>
        <v>Meddygaeth Frys, Meddygaeth Arennol, Llawdriniaeth Gosmetig</v>
      </c>
      <c r="F203" s="49" t="str">
        <f>VLOOKUP('Programmes (ENG)'!F203, 'CWM &amp; Location'!B:D, 2, FALSE)</f>
        <v>Bwrdd Iechyd Prifysgol Bae Abertawe</v>
      </c>
      <c r="G203" s="49" t="str">
        <f>IF('Programmes (ENG)'!G203="Supervisor to be confirmed", "Goruchwyliwr I'w Gadarnhau", 'Programmes (ENG)'!G203)</f>
        <v>Dr Sue West-Jones</v>
      </c>
      <c r="H203" s="47" t="str">
        <f>VLOOKUP('Programmes (ENG)'!H203, 'CWM &amp; Location'!B:D, 2, FALSE)</f>
        <v>Ysbyty Treforys</v>
      </c>
      <c r="I203" s="47" t="str">
        <f>VLOOKUP('Programmes (ENG)'!I203, 'CWM &amp; Location'!B:D, 2, FALSE)</f>
        <v>Abertawe</v>
      </c>
      <c r="J203" s="47" t="str">
        <f>IF('Master List'!I203="", VLOOKUP('Master List'!H203, 'CWM &amp; Location'!B:D, 2, FALSE), CONCATENATE(VLOOKUP('Master List'!H203, 'CWM &amp; Location'!B:D, 2, FALSE), " / ", VLOOKUP('Master List'!I203, 'CWM &amp; Location'!B:D, 2, FALSE)))</f>
        <v>Meddygaeth Frys</v>
      </c>
      <c r="K203" s="47" t="str">
        <f>IF('Programmes (ENG)'!K203="Supervisor to be confirmed", "Goruchwyliwr I'w Gadarnhau", 'Programmes (ENG)'!K203)</f>
        <v>Dr Sue West-Jones</v>
      </c>
      <c r="L203" s="47" t="str">
        <f>VLOOKUP('Programmes (ENG)'!L203, 'CWM &amp; Location'!B:D, 2, FALSE)</f>
        <v>Ysbyty Treforys</v>
      </c>
      <c r="M203" s="47" t="str">
        <f>VLOOKUP('Programmes (ENG)'!M203, 'CWM &amp; Location'!B:D, 2, FALSE)</f>
        <v>Abertawe</v>
      </c>
      <c r="N203" s="47" t="str">
        <f>IF('Master List'!O203="", VLOOKUP('Master List'!N203, 'CWM &amp; Location'!B:D, 2, FALSE), CONCATENATE(VLOOKUP('Master List'!N203, 'CWM &amp; Location'!B:D, 2, FALSE), " / ", VLOOKUP('Master List'!O203, 'CWM &amp; Location'!B:D, 2, FALSE)))</f>
        <v>Meddygaeth Arennol</v>
      </c>
      <c r="O203" s="47" t="str">
        <f>IF('Programmes (ENG)'!O203="Supervisor to be confirmed", "Goruchwyliwr I'w Gadarnhau", 'Programmes (ENG)'!O203)</f>
        <v>Dr Angharad Marks</v>
      </c>
      <c r="P203" s="47" t="str">
        <f>VLOOKUP('Programmes (ENG)'!P203, 'CWM &amp; Location'!B:D, 2, FALSE)</f>
        <v>Ysbyty Treforys</v>
      </c>
      <c r="Q203" s="47" t="str">
        <f>VLOOKUP('Programmes (ENG)'!Q203, 'CWM &amp; Location'!B:D, 2, FALSE)</f>
        <v>Abertawe</v>
      </c>
      <c r="R203" s="47" t="str">
        <f>IF('Master List'!U203="", VLOOKUP('Master List'!T203, 'CWM &amp; Location'!B:D, 2, FALSE), CONCATENATE(VLOOKUP('Master List'!T203, 'CWM &amp; Location'!B:D, 2, FALSE), " / ", VLOOKUP('Master List'!U203, 'CWM &amp; Location'!B:D, 2, FALSE)))</f>
        <v>Llawdriniaeth Gosmetig</v>
      </c>
      <c r="S203" s="47" t="str">
        <f>IF('Programmes (ENG)'!S203="Supervisor to be confirmed", "Goruchwyliwr I'w Gadarnhau", 'Programmes (ENG)'!S203)</f>
        <v>Mr Jeremy Yarrow</v>
      </c>
      <c r="T203" s="49" t="str">
        <f>IF('Master List'!Y203="", "", VLOOKUP('Programmes (ENG)'!T203, 'CWM &amp; Location'!B:D, 2, FALSE))</f>
        <v/>
      </c>
      <c r="U203" s="49" t="str">
        <f>IF(T203="", "", VLOOKUP('Programmes (ENG)'!U203, 'CWM &amp; Location'!B:D, 2, FALSE))</f>
        <v/>
      </c>
      <c r="V203" s="49" t="str">
        <f>IF('Programmes (ENG)'!V203="", "", VLOOKUP('Programmes (ENG)'!V203, 'CWM &amp; Location'!B:D, 2, FALSE))</f>
        <v/>
      </c>
      <c r="W203" s="49" t="str">
        <f>IF('Programmes (ENG)'!W203="", "", IF('Programmes (ENG)'!W203="Supervisor to be confirmed", 'CWM &amp; Location'!$C$207, 'Programmes (ENG)'!W203))</f>
        <v/>
      </c>
    </row>
    <row r="204" spans="1:23" ht="33.75" customHeight="1" x14ac:dyDescent="0.25">
      <c r="A204" s="47" t="str">
        <f>'Master List'!A204</f>
        <v>FP</v>
      </c>
      <c r="B204" s="47" t="str">
        <f>'Master List'!B204</f>
        <v>F2/7A3/068b</v>
      </c>
      <c r="C204" s="47" t="str">
        <f>'Master List'!C204</f>
        <v>WAL/F2/068b</v>
      </c>
      <c r="D204" s="48">
        <f>'Programmes (ENG)'!D204</f>
        <v>1</v>
      </c>
      <c r="E204" s="54" t="str">
        <f t="shared" si="3"/>
        <v>Llawdriniaeth Gosmetig, Meddygaeth Frys, Meddygaeth Arennol</v>
      </c>
      <c r="F204" s="49" t="str">
        <f>VLOOKUP('Programmes (ENG)'!F204, 'CWM &amp; Location'!B:D, 2, FALSE)</f>
        <v>Bwrdd Iechyd Prifysgol Bae Abertawe</v>
      </c>
      <c r="G204" s="49" t="str">
        <f>IF('Programmes (ENG)'!G204="Supervisor to be confirmed", "Goruchwyliwr I'w Gadarnhau", 'Programmes (ENG)'!G204)</f>
        <v>Mr Jeremy Yarrow</v>
      </c>
      <c r="H204" s="47" t="str">
        <f>VLOOKUP('Programmes (ENG)'!H204, 'CWM &amp; Location'!B:D, 2, FALSE)</f>
        <v>Ysbyty Treforys</v>
      </c>
      <c r="I204" s="47" t="str">
        <f>VLOOKUP('Programmes (ENG)'!I204, 'CWM &amp; Location'!B:D, 2, FALSE)</f>
        <v>Abertawe</v>
      </c>
      <c r="J204" s="47" t="str">
        <f>IF('Master List'!I204="", VLOOKUP('Master List'!H204, 'CWM &amp; Location'!B:D, 2, FALSE), CONCATENATE(VLOOKUP('Master List'!H204, 'CWM &amp; Location'!B:D, 2, FALSE), " / ", VLOOKUP('Master List'!I204, 'CWM &amp; Location'!B:D, 2, FALSE)))</f>
        <v>Llawdriniaeth Gosmetig</v>
      </c>
      <c r="K204" s="47" t="str">
        <f>IF('Programmes (ENG)'!K204="Supervisor to be confirmed", "Goruchwyliwr I'w Gadarnhau", 'Programmes (ENG)'!K204)</f>
        <v>Mr Jeremy Yarrow</v>
      </c>
      <c r="L204" s="47" t="str">
        <f>VLOOKUP('Programmes (ENG)'!L204, 'CWM &amp; Location'!B:D, 2, FALSE)</f>
        <v>Ysbyty Treforys</v>
      </c>
      <c r="M204" s="47" t="str">
        <f>VLOOKUP('Programmes (ENG)'!M204, 'CWM &amp; Location'!B:D, 2, FALSE)</f>
        <v>Abertawe</v>
      </c>
      <c r="N204" s="47" t="str">
        <f>IF('Master List'!O204="", VLOOKUP('Master List'!N204, 'CWM &amp; Location'!B:D, 2, FALSE), CONCATENATE(VLOOKUP('Master List'!N204, 'CWM &amp; Location'!B:D, 2, FALSE), " / ", VLOOKUP('Master List'!O204, 'CWM &amp; Location'!B:D, 2, FALSE)))</f>
        <v>Meddygaeth Frys</v>
      </c>
      <c r="O204" s="47" t="str">
        <f>IF('Programmes (ENG)'!O204="Supervisor to be confirmed", "Goruchwyliwr I'w Gadarnhau", 'Programmes (ENG)'!O204)</f>
        <v>Dr Sue West-Jones</v>
      </c>
      <c r="P204" s="47" t="str">
        <f>VLOOKUP('Programmes (ENG)'!P204, 'CWM &amp; Location'!B:D, 2, FALSE)</f>
        <v>Ysbyty Treforys</v>
      </c>
      <c r="Q204" s="47" t="str">
        <f>VLOOKUP('Programmes (ENG)'!Q204, 'CWM &amp; Location'!B:D, 2, FALSE)</f>
        <v>Abertawe</v>
      </c>
      <c r="R204" s="47" t="str">
        <f>IF('Master List'!U204="", VLOOKUP('Master List'!T204, 'CWM &amp; Location'!B:D, 2, FALSE), CONCATENATE(VLOOKUP('Master List'!T204, 'CWM &amp; Location'!B:D, 2, FALSE), " / ", VLOOKUP('Master List'!U204, 'CWM &amp; Location'!B:D, 2, FALSE)))</f>
        <v>Meddygaeth Arennol</v>
      </c>
      <c r="S204" s="47" t="str">
        <f>IF('Programmes (ENG)'!S204="Supervisor to be confirmed", "Goruchwyliwr I'w Gadarnhau", 'Programmes (ENG)'!S204)</f>
        <v>Dr Angharad Marks</v>
      </c>
      <c r="T204" s="49" t="str">
        <f>IF('Master List'!Y204="", "", VLOOKUP('Programmes (ENG)'!T204, 'CWM &amp; Location'!B:D, 2, FALSE))</f>
        <v/>
      </c>
      <c r="U204" s="49" t="str">
        <f>IF(T204="", "", VLOOKUP('Programmes (ENG)'!U204, 'CWM &amp; Location'!B:D, 2, FALSE))</f>
        <v/>
      </c>
      <c r="V204" s="49" t="str">
        <f>IF('Programmes (ENG)'!V204="", "", VLOOKUP('Programmes (ENG)'!V204, 'CWM &amp; Location'!B:D, 2, FALSE))</f>
        <v/>
      </c>
      <c r="W204" s="49" t="str">
        <f>IF('Programmes (ENG)'!W204="", "", IF('Programmes (ENG)'!W204="Supervisor to be confirmed", 'CWM &amp; Location'!$C$207, 'Programmes (ENG)'!W204))</f>
        <v/>
      </c>
    </row>
    <row r="205" spans="1:23" ht="33.75" customHeight="1" x14ac:dyDescent="0.25">
      <c r="A205" s="47" t="str">
        <f>'Master List'!A205</f>
        <v>FP</v>
      </c>
      <c r="B205" s="47" t="str">
        <f>'Master List'!B205</f>
        <v>F2/7A3/068c</v>
      </c>
      <c r="C205" s="47" t="str">
        <f>'Master List'!C205</f>
        <v>WAL/F2/068c</v>
      </c>
      <c r="D205" s="48">
        <f>'Programmes (ENG)'!D205</f>
        <v>1</v>
      </c>
      <c r="E205" s="54" t="str">
        <f t="shared" si="3"/>
        <v>Meddygaeth Arennol, Llawdriniaeth Gosmetig, Meddygaeth Frys</v>
      </c>
      <c r="F205" s="49" t="str">
        <f>VLOOKUP('Programmes (ENG)'!F205, 'CWM &amp; Location'!B:D, 2, FALSE)</f>
        <v>Bwrdd Iechyd Prifysgol Bae Abertawe</v>
      </c>
      <c r="G205" s="49" t="str">
        <f>IF('Programmes (ENG)'!G205="Supervisor to be confirmed", "Goruchwyliwr I'w Gadarnhau", 'Programmes (ENG)'!G205)</f>
        <v>Dr Angharad Marks</v>
      </c>
      <c r="H205" s="47" t="str">
        <f>VLOOKUP('Programmes (ENG)'!H205, 'CWM &amp; Location'!B:D, 2, FALSE)</f>
        <v>Ysbyty Treforys</v>
      </c>
      <c r="I205" s="47" t="str">
        <f>VLOOKUP('Programmes (ENG)'!I205, 'CWM &amp; Location'!B:D, 2, FALSE)</f>
        <v>Abertawe</v>
      </c>
      <c r="J205" s="47" t="str">
        <f>IF('Master List'!I205="", VLOOKUP('Master List'!H205, 'CWM &amp; Location'!B:D, 2, FALSE), CONCATENATE(VLOOKUP('Master List'!H205, 'CWM &amp; Location'!B:D, 2, FALSE), " / ", VLOOKUP('Master List'!I205, 'CWM &amp; Location'!B:D, 2, FALSE)))</f>
        <v>Meddygaeth Arennol</v>
      </c>
      <c r="K205" s="47" t="str">
        <f>IF('Programmes (ENG)'!K205="Supervisor to be confirmed", "Goruchwyliwr I'w Gadarnhau", 'Programmes (ENG)'!K205)</f>
        <v>Dr Angharad Marks</v>
      </c>
      <c r="L205" s="47" t="str">
        <f>VLOOKUP('Programmes (ENG)'!L205, 'CWM &amp; Location'!B:D, 2, FALSE)</f>
        <v>Ysbyty Treforys</v>
      </c>
      <c r="M205" s="47" t="str">
        <f>VLOOKUP('Programmes (ENG)'!M205, 'CWM &amp; Location'!B:D, 2, FALSE)</f>
        <v>Abertawe</v>
      </c>
      <c r="N205" s="47" t="str">
        <f>IF('Master List'!O205="", VLOOKUP('Master List'!N205, 'CWM &amp; Location'!B:D, 2, FALSE), CONCATENATE(VLOOKUP('Master List'!N205, 'CWM &amp; Location'!B:D, 2, FALSE), " / ", VLOOKUP('Master List'!O205, 'CWM &amp; Location'!B:D, 2, FALSE)))</f>
        <v>Llawdriniaeth Gosmetig</v>
      </c>
      <c r="O205" s="47" t="str">
        <f>IF('Programmes (ENG)'!O205="Supervisor to be confirmed", "Goruchwyliwr I'w Gadarnhau", 'Programmes (ENG)'!O205)</f>
        <v>Mr Jeremy Yarrow</v>
      </c>
      <c r="P205" s="47" t="str">
        <f>VLOOKUP('Programmes (ENG)'!P205, 'CWM &amp; Location'!B:D, 2, FALSE)</f>
        <v>Ysbyty Treforys</v>
      </c>
      <c r="Q205" s="47" t="str">
        <f>VLOOKUP('Programmes (ENG)'!Q205, 'CWM &amp; Location'!B:D, 2, FALSE)</f>
        <v>Abertawe</v>
      </c>
      <c r="R205" s="47" t="str">
        <f>IF('Master List'!U205="", VLOOKUP('Master List'!T205, 'CWM &amp; Location'!B:D, 2, FALSE), CONCATENATE(VLOOKUP('Master List'!T205, 'CWM &amp; Location'!B:D, 2, FALSE), " / ", VLOOKUP('Master List'!U205, 'CWM &amp; Location'!B:D, 2, FALSE)))</f>
        <v>Meddygaeth Frys</v>
      </c>
      <c r="S205" s="47" t="str">
        <f>IF('Programmes (ENG)'!S205="Supervisor to be confirmed", "Goruchwyliwr I'w Gadarnhau", 'Programmes (ENG)'!S205)</f>
        <v>Dr Sue West-Jones</v>
      </c>
      <c r="T205" s="49" t="str">
        <f>IF('Master List'!Y205="", "", VLOOKUP('Programmes (ENG)'!T205, 'CWM &amp; Location'!B:D, 2, FALSE))</f>
        <v/>
      </c>
      <c r="U205" s="49" t="str">
        <f>IF(T205="", "", VLOOKUP('Programmes (ENG)'!U205, 'CWM &amp; Location'!B:D, 2, FALSE))</f>
        <v/>
      </c>
      <c r="V205" s="49" t="str">
        <f>IF('Programmes (ENG)'!V205="", "", VLOOKUP('Programmes (ENG)'!V205, 'CWM &amp; Location'!B:D, 2, FALSE))</f>
        <v/>
      </c>
      <c r="W205" s="49" t="str">
        <f>IF('Programmes (ENG)'!W205="", "", IF('Programmes (ENG)'!W205="Supervisor to be confirmed", 'CWM &amp; Location'!$C$207, 'Programmes (ENG)'!W205))</f>
        <v/>
      </c>
    </row>
    <row r="206" spans="1:23" ht="33.75" customHeight="1" x14ac:dyDescent="0.25">
      <c r="A206" s="47" t="str">
        <f>'Master List'!A206</f>
        <v>FP</v>
      </c>
      <c r="B206" s="47" t="str">
        <f>'Master List'!B206</f>
        <v>F2/7A2E/069a</v>
      </c>
      <c r="C206" s="47" t="str">
        <f>'Master List'!C206</f>
        <v>WAL/F2/069a</v>
      </c>
      <c r="D206" s="48">
        <f>'Programmes (ENG)'!D206</f>
        <v>1</v>
      </c>
      <c r="E206" s="54" t="str">
        <f t="shared" si="3"/>
        <v>Meddygaeth Gyffredinol (Mewnol) / Meddygaeth Anadlol, Practis Cyffredinol, Meddygaeth Gyffredinol (Mewnol) / Meddygaeth Geriatreg</v>
      </c>
      <c r="F206" s="49" t="str">
        <f>VLOOKUP('Programmes (ENG)'!F206, 'CWM &amp; Location'!B:D, 2, FALSE)</f>
        <v>Bwrdd Iechyd Prifysgol Hywel Dda</v>
      </c>
      <c r="G206" s="49" t="str">
        <f>IF('Programmes (ENG)'!G206="Supervisor to be confirmed", "Goruchwyliwr I'w Gadarnhau", 'Programmes (ENG)'!G206)</f>
        <v>Dr Jonathan Fisher-Black</v>
      </c>
      <c r="H206" s="47" t="str">
        <f>VLOOKUP('Programmes (ENG)'!H206, 'CWM &amp; Location'!B:D, 2, FALSE)</f>
        <v>Ysbyty'r Tywysog Philip</v>
      </c>
      <c r="I206" s="47" t="str">
        <f>VLOOKUP('Programmes (ENG)'!I206, 'CWM &amp; Location'!B:D, 2, FALSE)</f>
        <v>Llanelli</v>
      </c>
      <c r="J206" s="47" t="str">
        <f>IF('Master List'!I206="", VLOOKUP('Master List'!H206, 'CWM &amp; Location'!B:D, 2, FALSE), CONCATENATE(VLOOKUP('Master List'!H206, 'CWM &amp; Location'!B:D, 2, FALSE), " / ", VLOOKUP('Master List'!I206, 'CWM &amp; Location'!B:D, 2, FALSE)))</f>
        <v>Meddygaeth Gyffredinol (Mewnol) / Meddygaeth Anadlol</v>
      </c>
      <c r="K206" s="47" t="str">
        <f>IF('Programmes (ENG)'!K206="Supervisor to be confirmed", "Goruchwyliwr I'w Gadarnhau", 'Programmes (ENG)'!K206)</f>
        <v>Dr Jonathan Fisher-Black</v>
      </c>
      <c r="L206" s="47" t="str">
        <f>VLOOKUP('Programmes (ENG)'!L206, 'CWM &amp; Location'!B:D, 2, FALSE)</f>
        <v>Meddygfa Teilo (Tywysog Philip ar alwad)</v>
      </c>
      <c r="M206" s="47" t="str">
        <f>VLOOKUP('Programmes (ENG)'!M206, 'CWM &amp; Location'!B:D, 2, FALSE)</f>
        <v>Llandeilo (Llanelli)</v>
      </c>
      <c r="N206" s="47" t="str">
        <f>IF('Master List'!O206="", VLOOKUP('Master List'!N206, 'CWM &amp; Location'!B:D, 2, FALSE), CONCATENATE(VLOOKUP('Master List'!N206, 'CWM &amp; Location'!B:D, 2, FALSE), " / ", VLOOKUP('Master List'!O206, 'CWM &amp; Location'!B:D, 2, FALSE)))</f>
        <v>Practis Cyffredinol</v>
      </c>
      <c r="O206" s="47" t="str">
        <f>IF('Programmes (ENG)'!O206="Supervisor to be confirmed", "Goruchwyliwr I'w Gadarnhau", 'Programmes (ENG)'!O206)</f>
        <v>Dr Gareth Richards</v>
      </c>
      <c r="P206" s="47" t="str">
        <f>VLOOKUP('Programmes (ENG)'!P206, 'CWM &amp; Location'!B:D, 2, FALSE)</f>
        <v>Ysbyty'r Tywysog Philip</v>
      </c>
      <c r="Q206" s="47" t="str">
        <f>VLOOKUP('Programmes (ENG)'!Q206, 'CWM &amp; Location'!B:D, 2, FALSE)</f>
        <v>Llanelli</v>
      </c>
      <c r="R206" s="47" t="str">
        <f>IF('Master List'!U206="", VLOOKUP('Master List'!T206, 'CWM &amp; Location'!B:D, 2, FALSE), CONCATENATE(VLOOKUP('Master List'!T206, 'CWM &amp; Location'!B:D, 2, FALSE), " / ", VLOOKUP('Master List'!U206, 'CWM &amp; Location'!B:D, 2, FALSE)))</f>
        <v>Meddygaeth Gyffredinol (Mewnol) / Meddygaeth Geriatreg</v>
      </c>
      <c r="S206" s="47" t="str">
        <f>IF('Programmes (ENG)'!S206="Supervisor to be confirmed", "Goruchwyliwr I'w Gadarnhau", 'Programmes (ENG)'!S206)</f>
        <v>Dr Senthil Kumar Subbarayan</v>
      </c>
      <c r="T206" s="49" t="str">
        <f>IF('Master List'!Y206="", "", VLOOKUP('Programmes (ENG)'!T206, 'CWM &amp; Location'!B:D, 2, FALSE))</f>
        <v/>
      </c>
      <c r="U206" s="49" t="str">
        <f>IF(T206="", "", VLOOKUP('Programmes (ENG)'!U206, 'CWM &amp; Location'!B:D, 2, FALSE))</f>
        <v/>
      </c>
      <c r="V206" s="49" t="str">
        <f>IF('Programmes (ENG)'!V206="", "", VLOOKUP('Programmes (ENG)'!V206, 'CWM &amp; Location'!B:D, 2, FALSE))</f>
        <v/>
      </c>
      <c r="W206" s="49" t="str">
        <f>IF('Programmes (ENG)'!W206="", "", IF('Programmes (ENG)'!W206="Supervisor to be confirmed", 'CWM &amp; Location'!$C$207, 'Programmes (ENG)'!W206))</f>
        <v/>
      </c>
    </row>
    <row r="207" spans="1:23" ht="33.75" customHeight="1" x14ac:dyDescent="0.25">
      <c r="A207" s="47" t="str">
        <f>'Master List'!A207</f>
        <v>FP</v>
      </c>
      <c r="B207" s="47" t="str">
        <f>'Master List'!B207</f>
        <v>F2/7A2E/069b</v>
      </c>
      <c r="C207" s="47" t="str">
        <f>'Master List'!C207</f>
        <v>WAL/F2/069b</v>
      </c>
      <c r="D207" s="48">
        <f>'Programmes (ENG)'!D207</f>
        <v>1</v>
      </c>
      <c r="E207" s="54" t="str">
        <f t="shared" si="3"/>
        <v>Meddygaeth Gyffredinol (Mewnol) / Meddygaeth Geriatreg, Meddygaeth Gyffredinol (Mewnol) / Meddygaeth Anadlol, Practis Cyffredinol</v>
      </c>
      <c r="F207" s="49" t="str">
        <f>VLOOKUP('Programmes (ENG)'!F207, 'CWM &amp; Location'!B:D, 2, FALSE)</f>
        <v>Bwrdd Iechyd Prifysgol Hywel Dda</v>
      </c>
      <c r="G207" s="49" t="str">
        <f>IF('Programmes (ENG)'!G207="Supervisor to be confirmed", "Goruchwyliwr I'w Gadarnhau", 'Programmes (ENG)'!G207)</f>
        <v>Dr Senthil Kumar Subbarayan</v>
      </c>
      <c r="H207" s="47" t="str">
        <f>VLOOKUP('Programmes (ENG)'!H207, 'CWM &amp; Location'!B:D, 2, FALSE)</f>
        <v>Ysbyty'r Tywysog Philip</v>
      </c>
      <c r="I207" s="47" t="str">
        <f>VLOOKUP('Programmes (ENG)'!I207, 'CWM &amp; Location'!B:D, 2, FALSE)</f>
        <v>Llanelli</v>
      </c>
      <c r="J207" s="47" t="str">
        <f>IF('Master List'!I207="", VLOOKUP('Master List'!H207, 'CWM &amp; Location'!B:D, 2, FALSE), CONCATENATE(VLOOKUP('Master List'!H207, 'CWM &amp; Location'!B:D, 2, FALSE), " / ", VLOOKUP('Master List'!I207, 'CWM &amp; Location'!B:D, 2, FALSE)))</f>
        <v>Meddygaeth Gyffredinol (Mewnol) / Meddygaeth Geriatreg</v>
      </c>
      <c r="K207" s="47" t="str">
        <f>IF('Programmes (ENG)'!K207="Supervisor to be confirmed", "Goruchwyliwr I'w Gadarnhau", 'Programmes (ENG)'!K207)</f>
        <v>Dr Senthil Kumar Subbarayan</v>
      </c>
      <c r="L207" s="47" t="str">
        <f>VLOOKUP('Programmes (ENG)'!L207, 'CWM &amp; Location'!B:D, 2, FALSE)</f>
        <v>Ysbyty'r Tywysog Philip</v>
      </c>
      <c r="M207" s="47" t="str">
        <f>VLOOKUP('Programmes (ENG)'!M207, 'CWM &amp; Location'!B:D, 2, FALSE)</f>
        <v>Llanelli</v>
      </c>
      <c r="N207" s="47" t="str">
        <f>IF('Master List'!O207="", VLOOKUP('Master List'!N207, 'CWM &amp; Location'!B:D, 2, FALSE), CONCATENATE(VLOOKUP('Master List'!N207, 'CWM &amp; Location'!B:D, 2, FALSE), " / ", VLOOKUP('Master List'!O207, 'CWM &amp; Location'!B:D, 2, FALSE)))</f>
        <v>Meddygaeth Gyffredinol (Mewnol) / Meddygaeth Anadlol</v>
      </c>
      <c r="O207" s="47" t="str">
        <f>IF('Programmes (ENG)'!O207="Supervisor to be confirmed", "Goruchwyliwr I'w Gadarnhau", 'Programmes (ENG)'!O207)</f>
        <v>Dr Jonathan Fisher-Black</v>
      </c>
      <c r="P207" s="47" t="str">
        <f>VLOOKUP('Programmes (ENG)'!P207, 'CWM &amp; Location'!B:D, 2, FALSE)</f>
        <v>Meddygfa Teilo (Tywysog Philip ar alwad)</v>
      </c>
      <c r="Q207" s="47" t="str">
        <f>VLOOKUP('Programmes (ENG)'!Q207, 'CWM &amp; Location'!B:D, 2, FALSE)</f>
        <v>Llandeilo (Llanelli)</v>
      </c>
      <c r="R207" s="47" t="str">
        <f>IF('Master List'!U207="", VLOOKUP('Master List'!T207, 'CWM &amp; Location'!B:D, 2, FALSE), CONCATENATE(VLOOKUP('Master List'!T207, 'CWM &amp; Location'!B:D, 2, FALSE), " / ", VLOOKUP('Master List'!U207, 'CWM &amp; Location'!B:D, 2, FALSE)))</f>
        <v>Practis Cyffredinol</v>
      </c>
      <c r="S207" s="47" t="str">
        <f>IF('Programmes (ENG)'!S207="Supervisor to be confirmed", "Goruchwyliwr I'w Gadarnhau", 'Programmes (ENG)'!S207)</f>
        <v>Dr Gareth Richards</v>
      </c>
      <c r="T207" s="49" t="str">
        <f>IF('Master List'!Y207="", "", VLOOKUP('Programmes (ENG)'!T207, 'CWM &amp; Location'!B:D, 2, FALSE))</f>
        <v/>
      </c>
      <c r="U207" s="49" t="str">
        <f>IF(T207="", "", VLOOKUP('Programmes (ENG)'!U207, 'CWM &amp; Location'!B:D, 2, FALSE))</f>
        <v/>
      </c>
      <c r="V207" s="49" t="str">
        <f>IF('Programmes (ENG)'!V207="", "", VLOOKUP('Programmes (ENG)'!V207, 'CWM &amp; Location'!B:D, 2, FALSE))</f>
        <v/>
      </c>
      <c r="W207" s="49" t="str">
        <f>IF('Programmes (ENG)'!W207="", "", IF('Programmes (ENG)'!W207="Supervisor to be confirmed", 'CWM &amp; Location'!$C$207, 'Programmes (ENG)'!W207))</f>
        <v/>
      </c>
    </row>
    <row r="208" spans="1:23" ht="33.75" customHeight="1" x14ac:dyDescent="0.25">
      <c r="A208" s="47" t="str">
        <f>'Master List'!A208</f>
        <v>FP</v>
      </c>
      <c r="B208" s="47" t="str">
        <f>'Master List'!B208</f>
        <v>F2/7A2E/069c</v>
      </c>
      <c r="C208" s="47" t="str">
        <f>'Master List'!C208</f>
        <v>WAL/F2/069c</v>
      </c>
      <c r="D208" s="48">
        <f>'Programmes (ENG)'!D208</f>
        <v>1</v>
      </c>
      <c r="E208" s="54" t="str">
        <f t="shared" si="3"/>
        <v>Practis Cyffredinol, Meddygaeth Gyffredinol (Mewnol) / Meddygaeth Geriatreg, Meddygaeth Gyffredinol (Mewnol) / Meddygaeth Anadlol</v>
      </c>
      <c r="F208" s="49" t="str">
        <f>VLOOKUP('Programmes (ENG)'!F208, 'CWM &amp; Location'!B:D, 2, FALSE)</f>
        <v>Bwrdd Iechyd Prifysgol Hywel Dda</v>
      </c>
      <c r="G208" s="49" t="str">
        <f>IF('Programmes (ENG)'!G208="Supervisor to be confirmed", "Goruchwyliwr I'w Gadarnhau", 'Programmes (ENG)'!G208)</f>
        <v>Dr Gareth Richards</v>
      </c>
      <c r="H208" s="47" t="str">
        <f>VLOOKUP('Programmes (ENG)'!H208, 'CWM &amp; Location'!B:D, 2, FALSE)</f>
        <v>Meddygfa Teilo (Tywysog Philip ar alwad)</v>
      </c>
      <c r="I208" s="47" t="str">
        <f>VLOOKUP('Programmes (ENG)'!I208, 'CWM &amp; Location'!B:D, 2, FALSE)</f>
        <v>Llandeilo (Llanelli)</v>
      </c>
      <c r="J208" s="47" t="str">
        <f>IF('Master List'!I208="", VLOOKUP('Master List'!H208, 'CWM &amp; Location'!B:D, 2, FALSE), CONCATENATE(VLOOKUP('Master List'!H208, 'CWM &amp; Location'!B:D, 2, FALSE), " / ", VLOOKUP('Master List'!I208, 'CWM &amp; Location'!B:D, 2, FALSE)))</f>
        <v>Practis Cyffredinol</v>
      </c>
      <c r="K208" s="47" t="str">
        <f>IF('Programmes (ENG)'!K208="Supervisor to be confirmed", "Goruchwyliwr I'w Gadarnhau", 'Programmes (ENG)'!K208)</f>
        <v>Dr Gareth Richards</v>
      </c>
      <c r="L208" s="47" t="str">
        <f>VLOOKUP('Programmes (ENG)'!L208, 'CWM &amp; Location'!B:D, 2, FALSE)</f>
        <v>Ysbyty'r Tywysog Philip</v>
      </c>
      <c r="M208" s="47" t="str">
        <f>VLOOKUP('Programmes (ENG)'!M208, 'CWM &amp; Location'!B:D, 2, FALSE)</f>
        <v>Llanelli</v>
      </c>
      <c r="N208" s="47" t="str">
        <f>IF('Master List'!O208="", VLOOKUP('Master List'!N208, 'CWM &amp; Location'!B:D, 2, FALSE), CONCATENATE(VLOOKUP('Master List'!N208, 'CWM &amp; Location'!B:D, 2, FALSE), " / ", VLOOKUP('Master List'!O208, 'CWM &amp; Location'!B:D, 2, FALSE)))</f>
        <v>Meddygaeth Gyffredinol (Mewnol) / Meddygaeth Geriatreg</v>
      </c>
      <c r="O208" s="47" t="str">
        <f>IF('Programmes (ENG)'!O208="Supervisor to be confirmed", "Goruchwyliwr I'w Gadarnhau", 'Programmes (ENG)'!O208)</f>
        <v>Dr Senthil Kumar Subbarayan</v>
      </c>
      <c r="P208" s="47" t="str">
        <f>VLOOKUP('Programmes (ENG)'!P208, 'CWM &amp; Location'!B:D, 2, FALSE)</f>
        <v>Ysbyty'r Tywysog Philip</v>
      </c>
      <c r="Q208" s="47" t="str">
        <f>VLOOKUP('Programmes (ENG)'!Q208, 'CWM &amp; Location'!B:D, 2, FALSE)</f>
        <v>Llanelli</v>
      </c>
      <c r="R208" s="47" t="str">
        <f>IF('Master List'!U208="", VLOOKUP('Master List'!T208, 'CWM &amp; Location'!B:D, 2, FALSE), CONCATENATE(VLOOKUP('Master List'!T208, 'CWM &amp; Location'!B:D, 2, FALSE), " / ", VLOOKUP('Master List'!U208, 'CWM &amp; Location'!B:D, 2, FALSE)))</f>
        <v>Meddygaeth Gyffredinol (Mewnol) / Meddygaeth Anadlol</v>
      </c>
      <c r="S208" s="47" t="str">
        <f>IF('Programmes (ENG)'!S208="Supervisor to be confirmed", "Goruchwyliwr I'w Gadarnhau", 'Programmes (ENG)'!S208)</f>
        <v>Dr Jonathan Fisher-Black</v>
      </c>
      <c r="T208" s="49" t="str">
        <f>IF('Master List'!Y208="", "", VLOOKUP('Programmes (ENG)'!T208, 'CWM &amp; Location'!B:D, 2, FALSE))</f>
        <v/>
      </c>
      <c r="U208" s="49" t="str">
        <f>IF(T208="", "", VLOOKUP('Programmes (ENG)'!U208, 'CWM &amp; Location'!B:D, 2, FALSE))</f>
        <v/>
      </c>
      <c r="V208" s="49" t="str">
        <f>IF('Programmes (ENG)'!V208="", "", VLOOKUP('Programmes (ENG)'!V208, 'CWM &amp; Location'!B:D, 2, FALSE))</f>
        <v/>
      </c>
      <c r="W208" s="49" t="str">
        <f>IF('Programmes (ENG)'!W208="", "", IF('Programmes (ENG)'!W208="Supervisor to be confirmed", 'CWM &amp; Location'!$C$207, 'Programmes (ENG)'!W208))</f>
        <v/>
      </c>
    </row>
    <row r="209" spans="1:23" ht="33.75" customHeight="1" x14ac:dyDescent="0.25">
      <c r="A209" s="47" t="str">
        <f>'Master List'!A209</f>
        <v>FP</v>
      </c>
      <c r="B209" s="47" t="str">
        <f>'Master List'!B209</f>
        <v>F2/7A2E/070a</v>
      </c>
      <c r="C209" s="47" t="str">
        <f>'Master List'!C209</f>
        <v>WAL/F2/070a</v>
      </c>
      <c r="D209" s="48">
        <f>'Programmes (ENG)'!D209</f>
        <v>1</v>
      </c>
      <c r="E209" s="54" t="str">
        <f t="shared" si="3"/>
        <v>Meddygaeth Frys / Uned Asesu Meddygol Acíwt, Llawdriniaeth Gyffredinol / Llawdriniaeth y Colon a'r Rhefr &amp; Llawdriniaeth Gastroberfeddol Uchaf, Meddygaeth Gyffredinol (Mewnol) / Meddygaeth Geriatreg</v>
      </c>
      <c r="F209" s="49" t="str">
        <f>VLOOKUP('Programmes (ENG)'!F209, 'CWM &amp; Location'!B:D, 2, FALSE)</f>
        <v>Bwrdd Iechyd Prifysgol Hywel Dda</v>
      </c>
      <c r="G209" s="49" t="str">
        <f>IF('Programmes (ENG)'!G209="Supervisor to be confirmed", "Goruchwyliwr I'w Gadarnhau", 'Programmes (ENG)'!G209)</f>
        <v>Mr Nigel Waghorne</v>
      </c>
      <c r="H209" s="47" t="str">
        <f>VLOOKUP('Programmes (ENG)'!H209, 'CWM &amp; Location'!B:D, 2, FALSE)</f>
        <v>Ysbyty Cyffredinol Glangwili</v>
      </c>
      <c r="I209" s="47" t="str">
        <f>VLOOKUP('Programmes (ENG)'!I209, 'CWM &amp; Location'!B:D, 2, FALSE)</f>
        <v>Caerfyrddin</v>
      </c>
      <c r="J209" s="47" t="str">
        <f>IF('Master List'!I209="", VLOOKUP('Master List'!H209, 'CWM &amp; Location'!B:D, 2, FALSE), CONCATENATE(VLOOKUP('Master List'!H209, 'CWM &amp; Location'!B:D, 2, FALSE), " / ", VLOOKUP('Master List'!I209, 'CWM &amp; Location'!B:D, 2, FALSE)))</f>
        <v>Meddygaeth Frys / Uned Asesu Meddygol Acíwt</v>
      </c>
      <c r="K209" s="47" t="str">
        <f>IF('Programmes (ENG)'!K209="Supervisor to be confirmed", "Goruchwyliwr I'w Gadarnhau", 'Programmes (ENG)'!K209)</f>
        <v>Mr Nigel Waghorne</v>
      </c>
      <c r="L209" s="47" t="str">
        <f>VLOOKUP('Programmes (ENG)'!L209, 'CWM &amp; Location'!B:D, 2, FALSE)</f>
        <v>Ysbyty Cyffredinol Glangwili</v>
      </c>
      <c r="M209" s="47" t="str">
        <f>VLOOKUP('Programmes (ENG)'!M209, 'CWM &amp; Location'!B:D, 2, FALSE)</f>
        <v>Caerfyrddin</v>
      </c>
      <c r="N209" s="47" t="str">
        <f>IF('Master List'!O209="", VLOOKUP('Master List'!N209, 'CWM &amp; Location'!B:D, 2, FALSE), CONCATENATE(VLOOKUP('Master List'!N209, 'CWM &amp; Location'!B:D, 2, FALSE), " / ", VLOOKUP('Master List'!O209, 'CWM &amp; Location'!B:D, 2, FALSE)))</f>
        <v>Llawdriniaeth Gyffredinol / Llawdriniaeth y Colon a'r Rhefr &amp; Llawdriniaeth Gastroberfeddol Uchaf</v>
      </c>
      <c r="O209" s="47" t="str">
        <f>IF('Programmes (ENG)'!O209="Supervisor to be confirmed", "Goruchwyliwr I'w Gadarnhau", 'Programmes (ENG)'!O209)</f>
        <v>Mr Ken Harries</v>
      </c>
      <c r="P209" s="47" t="str">
        <f>VLOOKUP('Programmes (ENG)'!P209, 'CWM &amp; Location'!B:D, 2, FALSE)</f>
        <v>Ysbyty Cyffredinol Glangwili</v>
      </c>
      <c r="Q209" s="47" t="str">
        <f>VLOOKUP('Programmes (ENG)'!Q209, 'CWM &amp; Location'!B:D, 2, FALSE)</f>
        <v>Caerfyrddin</v>
      </c>
      <c r="R209" s="47" t="str">
        <f>IF('Master List'!U209="", VLOOKUP('Master List'!T209, 'CWM &amp; Location'!B:D, 2, FALSE), CONCATENATE(VLOOKUP('Master List'!T209, 'CWM &amp; Location'!B:D, 2, FALSE), " / ", VLOOKUP('Master List'!U209, 'CWM &amp; Location'!B:D, 2, FALSE)))</f>
        <v>Meddygaeth Gyffredinol (Mewnol) / Meddygaeth Geriatreg</v>
      </c>
      <c r="S209" s="47" t="str">
        <f>IF('Programmes (ENG)'!S209="Supervisor to be confirmed", "Goruchwyliwr I'w Gadarnhau", 'Programmes (ENG)'!S209)</f>
        <v>Dr Abhaya Gupta</v>
      </c>
      <c r="T209" s="49" t="str">
        <f>IF('Master List'!Y209="", "", VLOOKUP('Programmes (ENG)'!T209, 'CWM &amp; Location'!B:D, 2, FALSE))</f>
        <v/>
      </c>
      <c r="U209" s="49" t="str">
        <f>IF(T209="", "", VLOOKUP('Programmes (ENG)'!U209, 'CWM &amp; Location'!B:D, 2, FALSE))</f>
        <v/>
      </c>
      <c r="V209" s="49" t="str">
        <f>IF('Programmes (ENG)'!V209="", "", VLOOKUP('Programmes (ENG)'!V209, 'CWM &amp; Location'!B:D, 2, FALSE))</f>
        <v/>
      </c>
      <c r="W209" s="49" t="str">
        <f>IF('Programmes (ENG)'!W209="", "", IF('Programmes (ENG)'!W209="Supervisor to be confirmed", 'CWM &amp; Location'!$C$207, 'Programmes (ENG)'!W209))</f>
        <v/>
      </c>
    </row>
    <row r="210" spans="1:23" ht="33.75" customHeight="1" x14ac:dyDescent="0.25">
      <c r="A210" s="47" t="str">
        <f>'Master List'!A210</f>
        <v>FP</v>
      </c>
      <c r="B210" s="47" t="str">
        <f>'Master List'!B210</f>
        <v>F2/7A2E/070b</v>
      </c>
      <c r="C210" s="47" t="str">
        <f>'Master List'!C210</f>
        <v>WAL/F2/070b</v>
      </c>
      <c r="D210" s="48">
        <f>'Programmes (ENG)'!D210</f>
        <v>1</v>
      </c>
      <c r="E210" s="54" t="str">
        <f t="shared" si="3"/>
        <v>Meddygaeth Gyffredinol (Mewnol) / Meddygaeth Geriatreg, Meddygaeth Frys / Uned Asesu Meddygol Acíwt, Llawdriniaeth Gyffredinol / Llawdriniaeth y Colon a'r Rhefr &amp; Llawdriniaeth Gastroberfeddol Uchaf</v>
      </c>
      <c r="F210" s="49" t="str">
        <f>VLOOKUP('Programmes (ENG)'!F210, 'CWM &amp; Location'!B:D, 2, FALSE)</f>
        <v>Bwrdd Iechyd Prifysgol Hywel Dda</v>
      </c>
      <c r="G210" s="49" t="str">
        <f>IF('Programmes (ENG)'!G210="Supervisor to be confirmed", "Goruchwyliwr I'w Gadarnhau", 'Programmes (ENG)'!G210)</f>
        <v>Dr Abhaya Gupta</v>
      </c>
      <c r="H210" s="47" t="str">
        <f>VLOOKUP('Programmes (ENG)'!H210, 'CWM &amp; Location'!B:D, 2, FALSE)</f>
        <v>Ysbyty Cyffredinol Glangwili</v>
      </c>
      <c r="I210" s="47" t="str">
        <f>VLOOKUP('Programmes (ENG)'!I210, 'CWM &amp; Location'!B:D, 2, FALSE)</f>
        <v>Caerfyrddin</v>
      </c>
      <c r="J210" s="47" t="str">
        <f>IF('Master List'!I210="", VLOOKUP('Master List'!H210, 'CWM &amp; Location'!B:D, 2, FALSE), CONCATENATE(VLOOKUP('Master List'!H210, 'CWM &amp; Location'!B:D, 2, FALSE), " / ", VLOOKUP('Master List'!I210, 'CWM &amp; Location'!B:D, 2, FALSE)))</f>
        <v>Meddygaeth Gyffredinol (Mewnol) / Meddygaeth Geriatreg</v>
      </c>
      <c r="K210" s="47" t="str">
        <f>IF('Programmes (ENG)'!K210="Supervisor to be confirmed", "Goruchwyliwr I'w Gadarnhau", 'Programmes (ENG)'!K210)</f>
        <v>Dr Abhaya Gupta</v>
      </c>
      <c r="L210" s="47" t="str">
        <f>VLOOKUP('Programmes (ENG)'!L210, 'CWM &amp; Location'!B:D, 2, FALSE)</f>
        <v>Ysbyty Cyffredinol Glangwili</v>
      </c>
      <c r="M210" s="47" t="str">
        <f>VLOOKUP('Programmes (ENG)'!M210, 'CWM &amp; Location'!B:D, 2, FALSE)</f>
        <v>Caerfyrddin</v>
      </c>
      <c r="N210" s="47" t="str">
        <f>IF('Master List'!O210="", VLOOKUP('Master List'!N210, 'CWM &amp; Location'!B:D, 2, FALSE), CONCATENATE(VLOOKUP('Master List'!N210, 'CWM &amp; Location'!B:D, 2, FALSE), " / ", VLOOKUP('Master List'!O210, 'CWM &amp; Location'!B:D, 2, FALSE)))</f>
        <v>Meddygaeth Frys / Uned Asesu Meddygol Acíwt</v>
      </c>
      <c r="O210" s="47" t="str">
        <f>IF('Programmes (ENG)'!O210="Supervisor to be confirmed", "Goruchwyliwr I'w Gadarnhau", 'Programmes (ENG)'!O210)</f>
        <v>Mr Nigel Waghorne</v>
      </c>
      <c r="P210" s="47" t="str">
        <f>VLOOKUP('Programmes (ENG)'!P210, 'CWM &amp; Location'!B:D, 2, FALSE)</f>
        <v>Ysbyty Cyffredinol Glangwili</v>
      </c>
      <c r="Q210" s="47" t="str">
        <f>VLOOKUP('Programmes (ENG)'!Q210, 'CWM &amp; Location'!B:D, 2, FALSE)</f>
        <v>Caerfyrddin</v>
      </c>
      <c r="R210" s="47" t="str">
        <f>IF('Master List'!U210="", VLOOKUP('Master List'!T210, 'CWM &amp; Location'!B:D, 2, FALSE), CONCATENATE(VLOOKUP('Master List'!T210, 'CWM &amp; Location'!B:D, 2, FALSE), " / ", VLOOKUP('Master List'!U210, 'CWM &amp; Location'!B:D, 2, FALSE)))</f>
        <v>Llawdriniaeth Gyffredinol / Llawdriniaeth y Colon a'r Rhefr &amp; Llawdriniaeth Gastroberfeddol Uchaf</v>
      </c>
      <c r="S210" s="47" t="str">
        <f>IF('Programmes (ENG)'!S210="Supervisor to be confirmed", "Goruchwyliwr I'w Gadarnhau", 'Programmes (ENG)'!S210)</f>
        <v>Mr Ken Harries</v>
      </c>
      <c r="T210" s="49" t="str">
        <f>IF('Master List'!Y210="", "", VLOOKUP('Programmes (ENG)'!T210, 'CWM &amp; Location'!B:D, 2, FALSE))</f>
        <v/>
      </c>
      <c r="U210" s="49" t="str">
        <f>IF(T210="", "", VLOOKUP('Programmes (ENG)'!U210, 'CWM &amp; Location'!B:D, 2, FALSE))</f>
        <v/>
      </c>
      <c r="V210" s="49" t="str">
        <f>IF('Programmes (ENG)'!V210="", "", VLOOKUP('Programmes (ENG)'!V210, 'CWM &amp; Location'!B:D, 2, FALSE))</f>
        <v/>
      </c>
      <c r="W210" s="49" t="str">
        <f>IF('Programmes (ENG)'!W210="", "", IF('Programmes (ENG)'!W210="Supervisor to be confirmed", 'CWM &amp; Location'!$C$207, 'Programmes (ENG)'!W210))</f>
        <v/>
      </c>
    </row>
    <row r="211" spans="1:23" ht="33.75" customHeight="1" x14ac:dyDescent="0.25">
      <c r="A211" s="47" t="str">
        <f>'Master List'!A211</f>
        <v>FP</v>
      </c>
      <c r="B211" s="47" t="str">
        <f>'Master List'!B211</f>
        <v>F2/7A2E/070c</v>
      </c>
      <c r="C211" s="47" t="str">
        <f>'Master List'!C211</f>
        <v>WAL/F2/070c</v>
      </c>
      <c r="D211" s="48">
        <f>'Programmes (ENG)'!D211</f>
        <v>1</v>
      </c>
      <c r="E211" s="54" t="str">
        <f t="shared" si="3"/>
        <v>Llawdriniaeth Gyffredinol / Llawdriniaeth y Colon a'r Rhefr &amp; Llawdriniaeth Gastroberfeddol Uchaf, Meddygaeth Gyffredinol (Mewnol) / Meddygaeth Geriatreg, Meddygaeth Frys / Uned Asesu Meddygol Acíwt</v>
      </c>
      <c r="F211" s="49" t="str">
        <f>VLOOKUP('Programmes (ENG)'!F211, 'CWM &amp; Location'!B:D, 2, FALSE)</f>
        <v>Bwrdd Iechyd Prifysgol Hywel Dda</v>
      </c>
      <c r="G211" s="49" t="str">
        <f>IF('Programmes (ENG)'!G211="Supervisor to be confirmed", "Goruchwyliwr I'w Gadarnhau", 'Programmes (ENG)'!G211)</f>
        <v>Mr Ken Harries</v>
      </c>
      <c r="H211" s="47" t="str">
        <f>VLOOKUP('Programmes (ENG)'!H211, 'CWM &amp; Location'!B:D, 2, FALSE)</f>
        <v>Ysbyty Cyffredinol Glangwili</v>
      </c>
      <c r="I211" s="47" t="str">
        <f>VLOOKUP('Programmes (ENG)'!I211, 'CWM &amp; Location'!B:D, 2, FALSE)</f>
        <v>Caerfyrddin</v>
      </c>
      <c r="J211" s="47" t="str">
        <f>IF('Master List'!I211="", VLOOKUP('Master List'!H211, 'CWM &amp; Location'!B:D, 2, FALSE), CONCATENATE(VLOOKUP('Master List'!H211, 'CWM &amp; Location'!B:D, 2, FALSE), " / ", VLOOKUP('Master List'!I211, 'CWM &amp; Location'!B:D, 2, FALSE)))</f>
        <v>Llawdriniaeth Gyffredinol / Llawdriniaeth y Colon a'r Rhefr &amp; Llawdriniaeth Gastroberfeddol Uchaf</v>
      </c>
      <c r="K211" s="47" t="str">
        <f>IF('Programmes (ENG)'!K211="Supervisor to be confirmed", "Goruchwyliwr I'w Gadarnhau", 'Programmes (ENG)'!K211)</f>
        <v>Mr Ken Harries</v>
      </c>
      <c r="L211" s="47" t="str">
        <f>VLOOKUP('Programmes (ENG)'!L211, 'CWM &amp; Location'!B:D, 2, FALSE)</f>
        <v>Ysbyty Cyffredinol Glangwili</v>
      </c>
      <c r="M211" s="47" t="str">
        <f>VLOOKUP('Programmes (ENG)'!M211, 'CWM &amp; Location'!B:D, 2, FALSE)</f>
        <v>Caerfyrddin</v>
      </c>
      <c r="N211" s="47" t="str">
        <f>IF('Master List'!O211="", VLOOKUP('Master List'!N211, 'CWM &amp; Location'!B:D, 2, FALSE), CONCATENATE(VLOOKUP('Master List'!N211, 'CWM &amp; Location'!B:D, 2, FALSE), " / ", VLOOKUP('Master List'!O211, 'CWM &amp; Location'!B:D, 2, FALSE)))</f>
        <v>Meddygaeth Gyffredinol (Mewnol) / Meddygaeth Geriatreg</v>
      </c>
      <c r="O211" s="47" t="str">
        <f>IF('Programmes (ENG)'!O211="Supervisor to be confirmed", "Goruchwyliwr I'w Gadarnhau", 'Programmes (ENG)'!O211)</f>
        <v>Dr Abhaya Gupta</v>
      </c>
      <c r="P211" s="47" t="str">
        <f>VLOOKUP('Programmes (ENG)'!P211, 'CWM &amp; Location'!B:D, 2, FALSE)</f>
        <v>Ysbyty Cyffredinol Glangwili</v>
      </c>
      <c r="Q211" s="47" t="str">
        <f>VLOOKUP('Programmes (ENG)'!Q211, 'CWM &amp; Location'!B:D, 2, FALSE)</f>
        <v>Caerfyrddin</v>
      </c>
      <c r="R211" s="47" t="str">
        <f>IF('Master List'!U211="", VLOOKUP('Master List'!T211, 'CWM &amp; Location'!B:D, 2, FALSE), CONCATENATE(VLOOKUP('Master List'!T211, 'CWM &amp; Location'!B:D, 2, FALSE), " / ", VLOOKUP('Master List'!U211, 'CWM &amp; Location'!B:D, 2, FALSE)))</f>
        <v>Meddygaeth Frys / Uned Asesu Meddygol Acíwt</v>
      </c>
      <c r="S211" s="47" t="str">
        <f>IF('Programmes (ENG)'!S211="Supervisor to be confirmed", "Goruchwyliwr I'w Gadarnhau", 'Programmes (ENG)'!S211)</f>
        <v>Mr Nigel Waghorne</v>
      </c>
      <c r="T211" s="49" t="str">
        <f>IF('Master List'!Y211="", "", VLOOKUP('Programmes (ENG)'!T211, 'CWM &amp; Location'!B:D, 2, FALSE))</f>
        <v/>
      </c>
      <c r="U211" s="49" t="str">
        <f>IF(T211="", "", VLOOKUP('Programmes (ENG)'!U211, 'CWM &amp; Location'!B:D, 2, FALSE))</f>
        <v/>
      </c>
      <c r="V211" s="49" t="str">
        <f>IF('Programmes (ENG)'!V211="", "", VLOOKUP('Programmes (ENG)'!V211, 'CWM &amp; Location'!B:D, 2, FALSE))</f>
        <v/>
      </c>
      <c r="W211" s="49" t="str">
        <f>IF('Programmes (ENG)'!W211="", "", IF('Programmes (ENG)'!W211="Supervisor to be confirmed", 'CWM &amp; Location'!$C$207, 'Programmes (ENG)'!W211))</f>
        <v/>
      </c>
    </row>
    <row r="212" spans="1:23" ht="33.75" customHeight="1" x14ac:dyDescent="0.25">
      <c r="A212" s="47" t="str">
        <f>'Master List'!A212</f>
        <v>FP</v>
      </c>
      <c r="B212" s="47" t="str">
        <f>'Master List'!B212</f>
        <v>F2/7A2E/071a</v>
      </c>
      <c r="C212" s="47" t="str">
        <f>'Master List'!C212</f>
        <v>WAL/F2/071a</v>
      </c>
      <c r="D212" s="48">
        <f>'Programmes (ENG)'!D212</f>
        <v>1</v>
      </c>
      <c r="E212" s="54" t="str">
        <f t="shared" si="3"/>
        <v>Meddygaeth Gyffredinol (Mewnol) / Cardioleg, Clust, Trwyn a Gwddf, Practis Cyffredinol</v>
      </c>
      <c r="F212" s="49" t="str">
        <f>VLOOKUP('Programmes (ENG)'!F212, 'CWM &amp; Location'!B:D, 2, FALSE)</f>
        <v>Bwrdd Iechyd Prifysgol Hywel Dda</v>
      </c>
      <c r="G212" s="49" t="str">
        <f>IF('Programmes (ENG)'!G212="Supervisor to be confirmed", "Goruchwyliwr I'w Gadarnhau", 'Programmes (ENG)'!G212)</f>
        <v>Dr Jitka Housova</v>
      </c>
      <c r="H212" s="47" t="str">
        <f>VLOOKUP('Programmes (ENG)'!H212, 'CWM &amp; Location'!B:D, 2, FALSE)</f>
        <v>Ysbyty'r Tywysog Philip</v>
      </c>
      <c r="I212" s="47" t="str">
        <f>VLOOKUP('Programmes (ENG)'!I212, 'CWM &amp; Location'!B:D, 2, FALSE)</f>
        <v>Llanelli</v>
      </c>
      <c r="J212" s="47" t="str">
        <f>IF('Master List'!I212="", VLOOKUP('Master List'!H212, 'CWM &amp; Location'!B:D, 2, FALSE), CONCATENATE(VLOOKUP('Master List'!H212, 'CWM &amp; Location'!B:D, 2, FALSE), " / ", VLOOKUP('Master List'!I212, 'CWM &amp; Location'!B:D, 2, FALSE)))</f>
        <v>Meddygaeth Gyffredinol (Mewnol) / Cardioleg</v>
      </c>
      <c r="K212" s="47" t="str">
        <f>IF('Programmes (ENG)'!K212="Supervisor to be confirmed", "Goruchwyliwr I'w Gadarnhau", 'Programmes (ENG)'!K212)</f>
        <v>Dr Jitka Housova</v>
      </c>
      <c r="L212" s="47" t="str">
        <f>VLOOKUP('Programmes (ENG)'!L212, 'CWM &amp; Location'!B:D, 2, FALSE)</f>
        <v>Ysbyty Cyffredinol Glangwili</v>
      </c>
      <c r="M212" s="47" t="str">
        <f>VLOOKUP('Programmes (ENG)'!M212, 'CWM &amp; Location'!B:D, 2, FALSE)</f>
        <v>Caerfyrddin</v>
      </c>
      <c r="N212" s="47" t="str">
        <f>IF('Master List'!O212="", VLOOKUP('Master List'!N212, 'CWM &amp; Location'!B:D, 2, FALSE), CONCATENATE(VLOOKUP('Master List'!N212, 'CWM &amp; Location'!B:D, 2, FALSE), " / ", VLOOKUP('Master List'!O212, 'CWM &amp; Location'!B:D, 2, FALSE)))</f>
        <v>Clust, Trwyn a Gwddf</v>
      </c>
      <c r="O212" s="47" t="str">
        <f>IF('Programmes (ENG)'!O212="Supervisor to be confirmed", "Goruchwyliwr I'w Gadarnhau", 'Programmes (ENG)'!O212)</f>
        <v>Mr Antony Howarth</v>
      </c>
      <c r="P212" s="47" t="str">
        <f>VLOOKUP('Programmes (ENG)'!P212, 'CWM &amp; Location'!B:D, 2, FALSE)</f>
        <v>Avenue Villa Surgery</v>
      </c>
      <c r="Q212" s="47" t="str">
        <f>VLOOKUP('Programmes (ENG)'!Q212, 'CWM &amp; Location'!B:D, 2, FALSE)</f>
        <v>Llanelli</v>
      </c>
      <c r="R212" s="47" t="str">
        <f>IF('Master List'!U212="", VLOOKUP('Master List'!T212, 'CWM &amp; Location'!B:D, 2, FALSE), CONCATENATE(VLOOKUP('Master List'!T212, 'CWM &amp; Location'!B:D, 2, FALSE), " / ", VLOOKUP('Master List'!U212, 'CWM &amp; Location'!B:D, 2, FALSE)))</f>
        <v>Practis Cyffredinol</v>
      </c>
      <c r="S212" s="47" t="str">
        <f>IF('Programmes (ENG)'!S212="Supervisor to be confirmed", "Goruchwyliwr I'w Gadarnhau", 'Programmes (ENG)'!S212)</f>
        <v>Dr Bridget Gwynne</v>
      </c>
      <c r="T212" s="49" t="str">
        <f>IF('Master List'!Y212="", "", VLOOKUP('Programmes (ENG)'!T212, 'CWM &amp; Location'!B:D, 2, FALSE))</f>
        <v/>
      </c>
      <c r="U212" s="49" t="str">
        <f>IF(T212="", "", VLOOKUP('Programmes (ENG)'!U212, 'CWM &amp; Location'!B:D, 2, FALSE))</f>
        <v/>
      </c>
      <c r="V212" s="49" t="str">
        <f>IF('Programmes (ENG)'!V212="", "", VLOOKUP('Programmes (ENG)'!V212, 'CWM &amp; Location'!B:D, 2, FALSE))</f>
        <v/>
      </c>
      <c r="W212" s="49" t="str">
        <f>IF('Programmes (ENG)'!W212="", "", IF('Programmes (ENG)'!W212="Supervisor to be confirmed", 'CWM &amp; Location'!$C$207, 'Programmes (ENG)'!W212))</f>
        <v/>
      </c>
    </row>
    <row r="213" spans="1:23" ht="33.75" customHeight="1" x14ac:dyDescent="0.25">
      <c r="A213" s="47" t="str">
        <f>'Master List'!A213</f>
        <v>FP</v>
      </c>
      <c r="B213" s="47" t="str">
        <f>'Master List'!B213</f>
        <v>F2/7A2E/071b</v>
      </c>
      <c r="C213" s="47" t="str">
        <f>'Master List'!C213</f>
        <v>WAL/F2/071b</v>
      </c>
      <c r="D213" s="48">
        <f>'Programmes (ENG)'!D213</f>
        <v>1</v>
      </c>
      <c r="E213" s="54" t="str">
        <f t="shared" si="3"/>
        <v>Practis Cyffredinol, Meddygaeth Gyffredinol (Mewnol) / Cardioleg, Clust, Trwyn a Gwddf</v>
      </c>
      <c r="F213" s="49" t="str">
        <f>VLOOKUP('Programmes (ENG)'!F213, 'CWM &amp; Location'!B:D, 2, FALSE)</f>
        <v>Bwrdd Iechyd Prifysgol Hywel Dda</v>
      </c>
      <c r="G213" s="49" t="str">
        <f>IF('Programmes (ENG)'!G213="Supervisor to be confirmed", "Goruchwyliwr I'w Gadarnhau", 'Programmes (ENG)'!G213)</f>
        <v>Dr Bridget Gwynne</v>
      </c>
      <c r="H213" s="47" t="str">
        <f>VLOOKUP('Programmes (ENG)'!H213, 'CWM &amp; Location'!B:D, 2, FALSE)</f>
        <v>Avenue Villa Surgery</v>
      </c>
      <c r="I213" s="47" t="str">
        <f>VLOOKUP('Programmes (ENG)'!I213, 'CWM &amp; Location'!B:D, 2, FALSE)</f>
        <v>Llanelli</v>
      </c>
      <c r="J213" s="47" t="str">
        <f>IF('Master List'!I213="", VLOOKUP('Master List'!H213, 'CWM &amp; Location'!B:D, 2, FALSE), CONCATENATE(VLOOKUP('Master List'!H213, 'CWM &amp; Location'!B:D, 2, FALSE), " / ", VLOOKUP('Master List'!I213, 'CWM &amp; Location'!B:D, 2, FALSE)))</f>
        <v>Practis Cyffredinol</v>
      </c>
      <c r="K213" s="47" t="str">
        <f>IF('Programmes (ENG)'!K213="Supervisor to be confirmed", "Goruchwyliwr I'w Gadarnhau", 'Programmes (ENG)'!K213)</f>
        <v>Dr Bridget Gwynne</v>
      </c>
      <c r="L213" s="47" t="str">
        <f>VLOOKUP('Programmes (ENG)'!L213, 'CWM &amp; Location'!B:D, 2, FALSE)</f>
        <v>Ysbyty'r Tywysog Philip</v>
      </c>
      <c r="M213" s="47" t="str">
        <f>VLOOKUP('Programmes (ENG)'!M213, 'CWM &amp; Location'!B:D, 2, FALSE)</f>
        <v>Llanelli</v>
      </c>
      <c r="N213" s="47" t="str">
        <f>IF('Master List'!O213="", VLOOKUP('Master List'!N213, 'CWM &amp; Location'!B:D, 2, FALSE), CONCATENATE(VLOOKUP('Master List'!N213, 'CWM &amp; Location'!B:D, 2, FALSE), " / ", VLOOKUP('Master List'!O213, 'CWM &amp; Location'!B:D, 2, FALSE)))</f>
        <v>Meddygaeth Gyffredinol (Mewnol) / Cardioleg</v>
      </c>
      <c r="O213" s="47" t="str">
        <f>IF('Programmes (ENG)'!O213="Supervisor to be confirmed", "Goruchwyliwr I'w Gadarnhau", 'Programmes (ENG)'!O213)</f>
        <v>Dr Jitka Housova</v>
      </c>
      <c r="P213" s="47" t="str">
        <f>VLOOKUP('Programmes (ENG)'!P213, 'CWM &amp; Location'!B:D, 2, FALSE)</f>
        <v>Ysbyty Cyffredinol Glangwili</v>
      </c>
      <c r="Q213" s="47" t="str">
        <f>VLOOKUP('Programmes (ENG)'!Q213, 'CWM &amp; Location'!B:D, 2, FALSE)</f>
        <v>Caerfyrddin</v>
      </c>
      <c r="R213" s="47" t="str">
        <f>IF('Master List'!U213="", VLOOKUP('Master List'!T213, 'CWM &amp; Location'!B:D, 2, FALSE), CONCATENATE(VLOOKUP('Master List'!T213, 'CWM &amp; Location'!B:D, 2, FALSE), " / ", VLOOKUP('Master List'!U213, 'CWM &amp; Location'!B:D, 2, FALSE)))</f>
        <v>Clust, Trwyn a Gwddf</v>
      </c>
      <c r="S213" s="47" t="str">
        <f>IF('Programmes (ENG)'!S213="Supervisor to be confirmed", "Goruchwyliwr I'w Gadarnhau", 'Programmes (ENG)'!S213)</f>
        <v>Mr Antony Howarth</v>
      </c>
      <c r="T213" s="49" t="str">
        <f>IF('Master List'!Y213="", "", VLOOKUP('Programmes (ENG)'!T213, 'CWM &amp; Location'!B:D, 2, FALSE))</f>
        <v/>
      </c>
      <c r="U213" s="49" t="str">
        <f>IF(T213="", "", VLOOKUP('Programmes (ENG)'!U213, 'CWM &amp; Location'!B:D, 2, FALSE))</f>
        <v/>
      </c>
      <c r="V213" s="49" t="str">
        <f>IF('Programmes (ENG)'!V213="", "", VLOOKUP('Programmes (ENG)'!V213, 'CWM &amp; Location'!B:D, 2, FALSE))</f>
        <v/>
      </c>
      <c r="W213" s="49" t="str">
        <f>IF('Programmes (ENG)'!W213="", "", IF('Programmes (ENG)'!W213="Supervisor to be confirmed", 'CWM &amp; Location'!$C$207, 'Programmes (ENG)'!W213))</f>
        <v/>
      </c>
    </row>
    <row r="214" spans="1:23" ht="33.75" customHeight="1" x14ac:dyDescent="0.25">
      <c r="A214" s="47" t="str">
        <f>'Master List'!A214</f>
        <v>FP</v>
      </c>
      <c r="B214" s="47" t="str">
        <f>'Master List'!B214</f>
        <v>F2/7A2E/071c</v>
      </c>
      <c r="C214" s="47" t="str">
        <f>'Master List'!C214</f>
        <v>WAL/F2/071c</v>
      </c>
      <c r="D214" s="48">
        <f>'Programmes (ENG)'!D214</f>
        <v>1</v>
      </c>
      <c r="E214" s="54" t="str">
        <f t="shared" si="3"/>
        <v>Clust, Trwyn a Gwddf, Practis Cyffredinol, Meddygaeth Gyffredinol (Mewnol) / Cardioleg</v>
      </c>
      <c r="F214" s="49" t="str">
        <f>VLOOKUP('Programmes (ENG)'!F214, 'CWM &amp; Location'!B:D, 2, FALSE)</f>
        <v>Bwrdd Iechyd Prifysgol Hywel Dda</v>
      </c>
      <c r="G214" s="49" t="str">
        <f>IF('Programmes (ENG)'!G214="Supervisor to be confirmed", "Goruchwyliwr I'w Gadarnhau", 'Programmes (ENG)'!G214)</f>
        <v>Mr Antony Howarth</v>
      </c>
      <c r="H214" s="47" t="str">
        <f>VLOOKUP('Programmes (ENG)'!H214, 'CWM &amp; Location'!B:D, 2, FALSE)</f>
        <v>Ysbyty Cyffredinol Glangwili</v>
      </c>
      <c r="I214" s="47" t="str">
        <f>VLOOKUP('Programmes (ENG)'!I214, 'CWM &amp; Location'!B:D, 2, FALSE)</f>
        <v>Caerfyrddin</v>
      </c>
      <c r="J214" s="47" t="str">
        <f>IF('Master List'!I214="", VLOOKUP('Master List'!H214, 'CWM &amp; Location'!B:D, 2, FALSE), CONCATENATE(VLOOKUP('Master List'!H214, 'CWM &amp; Location'!B:D, 2, FALSE), " / ", VLOOKUP('Master List'!I214, 'CWM &amp; Location'!B:D, 2, FALSE)))</f>
        <v>Clust, Trwyn a Gwddf</v>
      </c>
      <c r="K214" s="47" t="str">
        <f>IF('Programmes (ENG)'!K214="Supervisor to be confirmed", "Goruchwyliwr I'w Gadarnhau", 'Programmes (ENG)'!K214)</f>
        <v>Mr Antony Howarth</v>
      </c>
      <c r="L214" s="47" t="str">
        <f>VLOOKUP('Programmes (ENG)'!L214, 'CWM &amp; Location'!B:D, 2, FALSE)</f>
        <v>Avenue Villa Surgery</v>
      </c>
      <c r="M214" s="47" t="str">
        <f>VLOOKUP('Programmes (ENG)'!M214, 'CWM &amp; Location'!B:D, 2, FALSE)</f>
        <v>Llanelli</v>
      </c>
      <c r="N214" s="47" t="str">
        <f>IF('Master List'!O214="", VLOOKUP('Master List'!N214, 'CWM &amp; Location'!B:D, 2, FALSE), CONCATENATE(VLOOKUP('Master List'!N214, 'CWM &amp; Location'!B:D, 2, FALSE), " / ", VLOOKUP('Master List'!O214, 'CWM &amp; Location'!B:D, 2, FALSE)))</f>
        <v>Practis Cyffredinol</v>
      </c>
      <c r="O214" s="47" t="str">
        <f>IF('Programmes (ENG)'!O214="Supervisor to be confirmed", "Goruchwyliwr I'w Gadarnhau", 'Programmes (ENG)'!O214)</f>
        <v>Dr Bridget Gwynne</v>
      </c>
      <c r="P214" s="47" t="str">
        <f>VLOOKUP('Programmes (ENG)'!P214, 'CWM &amp; Location'!B:D, 2, FALSE)</f>
        <v>Ysbyty'r Tywysog Philip</v>
      </c>
      <c r="Q214" s="47" t="str">
        <f>VLOOKUP('Programmes (ENG)'!Q214, 'CWM &amp; Location'!B:D, 2, FALSE)</f>
        <v>Llanelli</v>
      </c>
      <c r="R214" s="47" t="str">
        <f>IF('Master List'!U214="", VLOOKUP('Master List'!T214, 'CWM &amp; Location'!B:D, 2, FALSE), CONCATENATE(VLOOKUP('Master List'!T214, 'CWM &amp; Location'!B:D, 2, FALSE), " / ", VLOOKUP('Master List'!U214, 'CWM &amp; Location'!B:D, 2, FALSE)))</f>
        <v>Meddygaeth Gyffredinol (Mewnol) / Cardioleg</v>
      </c>
      <c r="S214" s="47" t="str">
        <f>IF('Programmes (ENG)'!S214="Supervisor to be confirmed", "Goruchwyliwr I'w Gadarnhau", 'Programmes (ENG)'!S214)</f>
        <v>Dr Jitka Housova</v>
      </c>
      <c r="T214" s="49" t="str">
        <f>IF('Master List'!Y214="", "", VLOOKUP('Programmes (ENG)'!T214, 'CWM &amp; Location'!B:D, 2, FALSE))</f>
        <v/>
      </c>
      <c r="U214" s="49" t="str">
        <f>IF(T214="", "", VLOOKUP('Programmes (ENG)'!U214, 'CWM &amp; Location'!B:D, 2, FALSE))</f>
        <v/>
      </c>
      <c r="V214" s="49" t="str">
        <f>IF('Programmes (ENG)'!V214="", "", VLOOKUP('Programmes (ENG)'!V214, 'CWM &amp; Location'!B:D, 2, FALSE))</f>
        <v/>
      </c>
      <c r="W214" s="49" t="str">
        <f>IF('Programmes (ENG)'!W214="", "", IF('Programmes (ENG)'!W214="Supervisor to be confirmed", 'CWM &amp; Location'!$C$207, 'Programmes (ENG)'!W214))</f>
        <v/>
      </c>
    </row>
    <row r="215" spans="1:23" ht="33.75" customHeight="1" x14ac:dyDescent="0.25">
      <c r="A215" s="47" t="str">
        <f>'Master List'!A215</f>
        <v>FP</v>
      </c>
      <c r="B215" s="47" t="str">
        <f>'Master List'!B215</f>
        <v>F2/7A2E/072a</v>
      </c>
      <c r="C215" s="47" t="str">
        <f>'Master List'!C215</f>
        <v>WAL/F2/072a</v>
      </c>
      <c r="D215" s="48">
        <f>'Programmes (ENG)'!D215</f>
        <v>1</v>
      </c>
      <c r="E215" s="54" t="str">
        <f t="shared" si="3"/>
        <v>Meddygaeth Gyffredinol (Mewnol) / Gastroenteroleg, Obstetreg a Gynaecoleg, Clust, Trwyn a Gwddf</v>
      </c>
      <c r="F215" s="49" t="str">
        <f>VLOOKUP('Programmes (ENG)'!F215, 'CWM &amp; Location'!B:D, 2, FALSE)</f>
        <v>Bwrdd Iechyd Prifysgol Hywel Dda</v>
      </c>
      <c r="G215" s="49" t="str">
        <f>IF('Programmes (ENG)'!G215="Supervisor to be confirmed", "Goruchwyliwr I'w Gadarnhau", 'Programmes (ENG)'!G215)</f>
        <v>Dr Ian Rees</v>
      </c>
      <c r="H215" s="47" t="str">
        <f>VLOOKUP('Programmes (ENG)'!H215, 'CWM &amp; Location'!B:D, 2, FALSE)</f>
        <v>Ysbyty'r Tywysog Philip</v>
      </c>
      <c r="I215" s="47" t="str">
        <f>VLOOKUP('Programmes (ENG)'!I215, 'CWM &amp; Location'!B:D, 2, FALSE)</f>
        <v>Llanelli</v>
      </c>
      <c r="J215" s="47" t="str">
        <f>IF('Master List'!I215="", VLOOKUP('Master List'!H215, 'CWM &amp; Location'!B:D, 2, FALSE), CONCATENATE(VLOOKUP('Master List'!H215, 'CWM &amp; Location'!B:D, 2, FALSE), " / ", VLOOKUP('Master List'!I215, 'CWM &amp; Location'!B:D, 2, FALSE)))</f>
        <v>Meddygaeth Gyffredinol (Mewnol) / Gastroenteroleg</v>
      </c>
      <c r="K215" s="47" t="str">
        <f>IF('Programmes (ENG)'!K215="Supervisor to be confirmed", "Goruchwyliwr I'w Gadarnhau", 'Programmes (ENG)'!K215)</f>
        <v>Dr Ian Rees</v>
      </c>
      <c r="L215" s="47" t="str">
        <f>VLOOKUP('Programmes (ENG)'!L215, 'CWM &amp; Location'!B:D, 2, FALSE)</f>
        <v>Ysbyty Cyffredinol Glangwili</v>
      </c>
      <c r="M215" s="47" t="str">
        <f>VLOOKUP('Programmes (ENG)'!M215, 'CWM &amp; Location'!B:D, 2, FALSE)</f>
        <v>Caerfyrddin</v>
      </c>
      <c r="N215" s="47" t="str">
        <f>IF('Master List'!O215="", VLOOKUP('Master List'!N215, 'CWM &amp; Location'!B:D, 2, FALSE), CONCATENATE(VLOOKUP('Master List'!N215, 'CWM &amp; Location'!B:D, 2, FALSE), " / ", VLOOKUP('Master List'!O215, 'CWM &amp; Location'!B:D, 2, FALSE)))</f>
        <v>Obstetreg a Gynaecoleg</v>
      </c>
      <c r="O215" s="47" t="str">
        <f>IF('Programmes (ENG)'!O215="Supervisor to be confirmed", "Goruchwyliwr I'w Gadarnhau", 'Programmes (ENG)'!O215)</f>
        <v>Dr Islam Abdelrahman</v>
      </c>
      <c r="P215" s="47" t="str">
        <f>VLOOKUP('Programmes (ENG)'!P215, 'CWM &amp; Location'!B:D, 2, FALSE)</f>
        <v>Ysbyty Cyffredinol Glangwili</v>
      </c>
      <c r="Q215" s="47" t="str">
        <f>VLOOKUP('Programmes (ENG)'!Q215, 'CWM &amp; Location'!B:D, 2, FALSE)</f>
        <v>Caerfyrddin</v>
      </c>
      <c r="R215" s="47" t="str">
        <f>IF('Master List'!U215="", VLOOKUP('Master List'!T215, 'CWM &amp; Location'!B:D, 2, FALSE), CONCATENATE(VLOOKUP('Master List'!T215, 'CWM &amp; Location'!B:D, 2, FALSE), " / ", VLOOKUP('Master List'!U215, 'CWM &amp; Location'!B:D, 2, FALSE)))</f>
        <v>Clust, Trwyn a Gwddf</v>
      </c>
      <c r="S215" s="47" t="str">
        <f>IF('Programmes (ENG)'!S215="Supervisor to be confirmed", "Goruchwyliwr I'w Gadarnhau", 'Programmes (ENG)'!S215)</f>
        <v>Mr Antony Howarth</v>
      </c>
      <c r="T215" s="49" t="str">
        <f>IF('Master List'!Y215="", "", VLOOKUP('Programmes (ENG)'!T215, 'CWM &amp; Location'!B:D, 2, FALSE))</f>
        <v/>
      </c>
      <c r="U215" s="49" t="str">
        <f>IF(T215="", "", VLOOKUP('Programmes (ENG)'!U215, 'CWM &amp; Location'!B:D, 2, FALSE))</f>
        <v/>
      </c>
      <c r="V215" s="49" t="str">
        <f>IF('Programmes (ENG)'!V215="", "", VLOOKUP('Programmes (ENG)'!V215, 'CWM &amp; Location'!B:D, 2, FALSE))</f>
        <v/>
      </c>
      <c r="W215" s="49" t="str">
        <f>IF('Programmes (ENG)'!W215="", "", IF('Programmes (ENG)'!W215="Supervisor to be confirmed", 'CWM &amp; Location'!$C$207, 'Programmes (ENG)'!W215))</f>
        <v/>
      </c>
    </row>
    <row r="216" spans="1:23" ht="33.75" customHeight="1" x14ac:dyDescent="0.25">
      <c r="A216" s="47" t="str">
        <f>'Master List'!A216</f>
        <v>FP</v>
      </c>
      <c r="B216" s="47" t="str">
        <f>'Master List'!B216</f>
        <v>F2/7A2E/072b</v>
      </c>
      <c r="C216" s="47" t="str">
        <f>'Master List'!C216</f>
        <v>WAL/F2/072b</v>
      </c>
      <c r="D216" s="48">
        <f>'Programmes (ENG)'!D216</f>
        <v>1</v>
      </c>
      <c r="E216" s="54" t="str">
        <f t="shared" si="3"/>
        <v>Clust, Trwyn a Gwddf, Meddygaeth Gyffredinol (Mewnol) / Gastroenteroleg, Obstetreg a Gynaecoleg</v>
      </c>
      <c r="F216" s="49" t="str">
        <f>VLOOKUP('Programmes (ENG)'!F216, 'CWM &amp; Location'!B:D, 2, FALSE)</f>
        <v>Bwrdd Iechyd Prifysgol Hywel Dda</v>
      </c>
      <c r="G216" s="49" t="str">
        <f>IF('Programmes (ENG)'!G216="Supervisor to be confirmed", "Goruchwyliwr I'w Gadarnhau", 'Programmes (ENG)'!G216)</f>
        <v>Mr Antony Howarth</v>
      </c>
      <c r="H216" s="47" t="str">
        <f>VLOOKUP('Programmes (ENG)'!H216, 'CWM &amp; Location'!B:D, 2, FALSE)</f>
        <v>Ysbyty Cyffredinol Glangwili</v>
      </c>
      <c r="I216" s="47" t="str">
        <f>VLOOKUP('Programmes (ENG)'!I216, 'CWM &amp; Location'!B:D, 2, FALSE)</f>
        <v>Caerfyrddin</v>
      </c>
      <c r="J216" s="47" t="str">
        <f>IF('Master List'!I216="", VLOOKUP('Master List'!H216, 'CWM &amp; Location'!B:D, 2, FALSE), CONCATENATE(VLOOKUP('Master List'!H216, 'CWM &amp; Location'!B:D, 2, FALSE), " / ", VLOOKUP('Master List'!I216, 'CWM &amp; Location'!B:D, 2, FALSE)))</f>
        <v>Clust, Trwyn a Gwddf</v>
      </c>
      <c r="K216" s="47" t="str">
        <f>IF('Programmes (ENG)'!K216="Supervisor to be confirmed", "Goruchwyliwr I'w Gadarnhau", 'Programmes (ENG)'!K216)</f>
        <v>Mr Antony Howarth</v>
      </c>
      <c r="L216" s="47" t="str">
        <f>VLOOKUP('Programmes (ENG)'!L216, 'CWM &amp; Location'!B:D, 2, FALSE)</f>
        <v>Ysbyty'r Tywysog Philip</v>
      </c>
      <c r="M216" s="47" t="str">
        <f>VLOOKUP('Programmes (ENG)'!M216, 'CWM &amp; Location'!B:D, 2, FALSE)</f>
        <v>Llanelli</v>
      </c>
      <c r="N216" s="47" t="str">
        <f>IF('Master List'!O216="", VLOOKUP('Master List'!N216, 'CWM &amp; Location'!B:D, 2, FALSE), CONCATENATE(VLOOKUP('Master List'!N216, 'CWM &amp; Location'!B:D, 2, FALSE), " / ", VLOOKUP('Master List'!O216, 'CWM &amp; Location'!B:D, 2, FALSE)))</f>
        <v>Meddygaeth Gyffredinol (Mewnol) / Gastroenteroleg</v>
      </c>
      <c r="O216" s="47" t="str">
        <f>IF('Programmes (ENG)'!O216="Supervisor to be confirmed", "Goruchwyliwr I'w Gadarnhau", 'Programmes (ENG)'!O216)</f>
        <v>Dr Ian Rees</v>
      </c>
      <c r="P216" s="47" t="str">
        <f>VLOOKUP('Programmes (ENG)'!P216, 'CWM &amp; Location'!B:D, 2, FALSE)</f>
        <v>Ysbyty Cyffredinol Glangwili</v>
      </c>
      <c r="Q216" s="47" t="str">
        <f>VLOOKUP('Programmes (ENG)'!Q216, 'CWM &amp; Location'!B:D, 2, FALSE)</f>
        <v>Caerfyrddin</v>
      </c>
      <c r="R216" s="47" t="str">
        <f>IF('Master List'!U216="", VLOOKUP('Master List'!T216, 'CWM &amp; Location'!B:D, 2, FALSE), CONCATENATE(VLOOKUP('Master List'!T216, 'CWM &amp; Location'!B:D, 2, FALSE), " / ", VLOOKUP('Master List'!U216, 'CWM &amp; Location'!B:D, 2, FALSE)))</f>
        <v>Obstetreg a Gynaecoleg</v>
      </c>
      <c r="S216" s="47" t="str">
        <f>IF('Programmes (ENG)'!S216="Supervisor to be confirmed", "Goruchwyliwr I'w Gadarnhau", 'Programmes (ENG)'!S216)</f>
        <v>Dr Islam Abdelrahman</v>
      </c>
      <c r="T216" s="49" t="str">
        <f>IF('Master List'!Y216="", "", VLOOKUP('Programmes (ENG)'!T216, 'CWM &amp; Location'!B:D, 2, FALSE))</f>
        <v/>
      </c>
      <c r="U216" s="49" t="str">
        <f>IF(T216="", "", VLOOKUP('Programmes (ENG)'!U216, 'CWM &amp; Location'!B:D, 2, FALSE))</f>
        <v/>
      </c>
      <c r="V216" s="49" t="str">
        <f>IF('Programmes (ENG)'!V216="", "", VLOOKUP('Programmes (ENG)'!V216, 'CWM &amp; Location'!B:D, 2, FALSE))</f>
        <v/>
      </c>
      <c r="W216" s="49" t="str">
        <f>IF('Programmes (ENG)'!W216="", "", IF('Programmes (ENG)'!W216="Supervisor to be confirmed", 'CWM &amp; Location'!$C$207, 'Programmes (ENG)'!W216))</f>
        <v/>
      </c>
    </row>
    <row r="217" spans="1:23" ht="33.75" customHeight="1" x14ac:dyDescent="0.25">
      <c r="A217" s="47" t="str">
        <f>'Master List'!A217</f>
        <v>FP</v>
      </c>
      <c r="B217" s="47" t="str">
        <f>'Master List'!B217</f>
        <v>F2/7A2E/072c</v>
      </c>
      <c r="C217" s="47" t="str">
        <f>'Master List'!C217</f>
        <v>WAL/F2/072c</v>
      </c>
      <c r="D217" s="48">
        <f>'Programmes (ENG)'!D217</f>
        <v>1</v>
      </c>
      <c r="E217" s="54" t="str">
        <f t="shared" si="3"/>
        <v>Obstetreg a Gynaecoleg, Clust, Trwyn a Gwddf, Meddygaeth Gyffredinol (Mewnol) / Gastroenteroleg</v>
      </c>
      <c r="F217" s="49" t="str">
        <f>VLOOKUP('Programmes (ENG)'!F217, 'CWM &amp; Location'!B:D, 2, FALSE)</f>
        <v>Bwrdd Iechyd Prifysgol Hywel Dda</v>
      </c>
      <c r="G217" s="49" t="str">
        <f>IF('Programmes (ENG)'!G217="Supervisor to be confirmed", "Goruchwyliwr I'w Gadarnhau", 'Programmes (ENG)'!G217)</f>
        <v>Dr Islam Abdelrahman</v>
      </c>
      <c r="H217" s="47" t="str">
        <f>VLOOKUP('Programmes (ENG)'!H217, 'CWM &amp; Location'!B:D, 2, FALSE)</f>
        <v>Ysbyty Cyffredinol Glangwili</v>
      </c>
      <c r="I217" s="47" t="str">
        <f>VLOOKUP('Programmes (ENG)'!I217, 'CWM &amp; Location'!B:D, 2, FALSE)</f>
        <v>Caerfyrddin</v>
      </c>
      <c r="J217" s="47" t="str">
        <f>IF('Master List'!I217="", VLOOKUP('Master List'!H217, 'CWM &amp; Location'!B:D, 2, FALSE), CONCATENATE(VLOOKUP('Master List'!H217, 'CWM &amp; Location'!B:D, 2, FALSE), " / ", VLOOKUP('Master List'!I217, 'CWM &amp; Location'!B:D, 2, FALSE)))</f>
        <v>Obstetreg a Gynaecoleg</v>
      </c>
      <c r="K217" s="47" t="str">
        <f>IF('Programmes (ENG)'!K217="Supervisor to be confirmed", "Goruchwyliwr I'w Gadarnhau", 'Programmes (ENG)'!K217)</f>
        <v>Dr Islam Abdelrahman</v>
      </c>
      <c r="L217" s="47" t="str">
        <f>VLOOKUP('Programmes (ENG)'!L217, 'CWM &amp; Location'!B:D, 2, FALSE)</f>
        <v>Ysbyty Cyffredinol Glangwili</v>
      </c>
      <c r="M217" s="47" t="str">
        <f>VLOOKUP('Programmes (ENG)'!M217, 'CWM &amp; Location'!B:D, 2, FALSE)</f>
        <v>Caerfyrddin</v>
      </c>
      <c r="N217" s="47" t="str">
        <f>IF('Master List'!O217="", VLOOKUP('Master List'!N217, 'CWM &amp; Location'!B:D, 2, FALSE), CONCATENATE(VLOOKUP('Master List'!N217, 'CWM &amp; Location'!B:D, 2, FALSE), " / ", VLOOKUP('Master List'!O217, 'CWM &amp; Location'!B:D, 2, FALSE)))</f>
        <v>Clust, Trwyn a Gwddf</v>
      </c>
      <c r="O217" s="47" t="str">
        <f>IF('Programmes (ENG)'!O217="Supervisor to be confirmed", "Goruchwyliwr I'w Gadarnhau", 'Programmes (ENG)'!O217)</f>
        <v>Mr Antony Howarth</v>
      </c>
      <c r="P217" s="47" t="str">
        <f>VLOOKUP('Programmes (ENG)'!P217, 'CWM &amp; Location'!B:D, 2, FALSE)</f>
        <v>Ysbyty'r Tywysog Philip</v>
      </c>
      <c r="Q217" s="47" t="str">
        <f>VLOOKUP('Programmes (ENG)'!Q217, 'CWM &amp; Location'!B:D, 2, FALSE)</f>
        <v>Llanelli</v>
      </c>
      <c r="R217" s="47" t="str">
        <f>IF('Master List'!U217="", VLOOKUP('Master List'!T217, 'CWM &amp; Location'!B:D, 2, FALSE), CONCATENATE(VLOOKUP('Master List'!T217, 'CWM &amp; Location'!B:D, 2, FALSE), " / ", VLOOKUP('Master List'!U217, 'CWM &amp; Location'!B:D, 2, FALSE)))</f>
        <v>Meddygaeth Gyffredinol (Mewnol) / Gastroenteroleg</v>
      </c>
      <c r="S217" s="47" t="str">
        <f>IF('Programmes (ENG)'!S217="Supervisor to be confirmed", "Goruchwyliwr I'w Gadarnhau", 'Programmes (ENG)'!S217)</f>
        <v>Dr Ian Rees</v>
      </c>
      <c r="T217" s="49" t="str">
        <f>IF('Master List'!Y217="", "", VLOOKUP('Programmes (ENG)'!T217, 'CWM &amp; Location'!B:D, 2, FALSE))</f>
        <v/>
      </c>
      <c r="U217" s="49" t="str">
        <f>IF(T217="", "", VLOOKUP('Programmes (ENG)'!U217, 'CWM &amp; Location'!B:D, 2, FALSE))</f>
        <v/>
      </c>
      <c r="V217" s="49" t="str">
        <f>IF('Programmes (ENG)'!V217="", "", VLOOKUP('Programmes (ENG)'!V217, 'CWM &amp; Location'!B:D, 2, FALSE))</f>
        <v/>
      </c>
      <c r="W217" s="49" t="str">
        <f>IF('Programmes (ENG)'!W217="", "", IF('Programmes (ENG)'!W217="Supervisor to be confirmed", 'CWM &amp; Location'!$C$207, 'Programmes (ENG)'!W217))</f>
        <v/>
      </c>
    </row>
    <row r="218" spans="1:23" ht="33.75" customHeight="1" x14ac:dyDescent="0.25">
      <c r="A218" s="47" t="str">
        <f>'Master List'!A218</f>
        <v>FP</v>
      </c>
      <c r="B218" s="47" t="str">
        <f>'Master List'!B218</f>
        <v>F2/7A2E/073a</v>
      </c>
      <c r="C218" s="47" t="str">
        <f>'Master List'!C218</f>
        <v>WAL/F2/073a</v>
      </c>
      <c r="D218" s="48">
        <f>'Programmes (ENG)'!D218</f>
        <v>1</v>
      </c>
      <c r="E218" s="54" t="str">
        <f t="shared" si="3"/>
        <v>Endocrinoleg a Diabetes Mellitus, Meddygaeth Gyffredinol (Mewnol) / Meddygaeth Adsefydlu, Meddygaeth Frys / Uned Asesu Meddygol Acíwt</v>
      </c>
      <c r="F218" s="49" t="str">
        <f>VLOOKUP('Programmes (ENG)'!F218, 'CWM &amp; Location'!B:D, 2, FALSE)</f>
        <v>Bwrdd Iechyd Prifysgol Hywel Dda</v>
      </c>
      <c r="G218" s="49" t="str">
        <f>IF('Programmes (ENG)'!G218="Supervisor to be confirmed", "Goruchwyliwr I'w Gadarnhau", 'Programmes (ENG)'!G218)</f>
        <v>Dr Akhila Mallipedhi</v>
      </c>
      <c r="H218" s="47" t="str">
        <f>VLOOKUP('Programmes (ENG)'!H218, 'CWM &amp; Location'!B:D, 2, FALSE)</f>
        <v>Ysbyty'r Tywysog Philip</v>
      </c>
      <c r="I218" s="47" t="str">
        <f>VLOOKUP('Programmes (ENG)'!I218, 'CWM &amp; Location'!B:D, 2, FALSE)</f>
        <v>Llanelli</v>
      </c>
      <c r="J218" s="47" t="str">
        <f>IF('Master List'!I218="", VLOOKUP('Master List'!H218, 'CWM &amp; Location'!B:D, 2, FALSE), CONCATENATE(VLOOKUP('Master List'!H218, 'CWM &amp; Location'!B:D, 2, FALSE), " / ", VLOOKUP('Master List'!I218, 'CWM &amp; Location'!B:D, 2, FALSE)))</f>
        <v>Endocrinoleg a Diabetes Mellitus</v>
      </c>
      <c r="K218" s="47" t="str">
        <f>IF('Programmes (ENG)'!K218="Supervisor to be confirmed", "Goruchwyliwr I'w Gadarnhau", 'Programmes (ENG)'!K218)</f>
        <v>Dr Akhila Mallipedhi</v>
      </c>
      <c r="L218" s="47" t="str">
        <f>VLOOKUP('Programmes (ENG)'!L218, 'CWM &amp; Location'!B:D, 2, FALSE)</f>
        <v>Ysbyty Cyffredinol Glangwili</v>
      </c>
      <c r="M218" s="47" t="str">
        <f>VLOOKUP('Programmes (ENG)'!M218, 'CWM &amp; Location'!B:D, 2, FALSE)</f>
        <v>Caerfyrddin</v>
      </c>
      <c r="N218" s="47" t="str">
        <f>IF('Master List'!O218="", VLOOKUP('Master List'!N218, 'CWM &amp; Location'!B:D, 2, FALSE), CONCATENATE(VLOOKUP('Master List'!N218, 'CWM &amp; Location'!B:D, 2, FALSE), " / ", VLOOKUP('Master List'!O218, 'CWM &amp; Location'!B:D, 2, FALSE)))</f>
        <v>Meddygaeth Gyffredinol (Mewnol) / Meddygaeth Adsefydlu</v>
      </c>
      <c r="O218" s="47" t="str">
        <f>IF('Programmes (ENG)'!O218="Supervisor to be confirmed", "Goruchwyliwr I'w Gadarnhau", 'Programmes (ENG)'!O218)</f>
        <v>Dr Pagadala Sridhar</v>
      </c>
      <c r="P218" s="47" t="str">
        <f>VLOOKUP('Programmes (ENG)'!P218, 'CWM &amp; Location'!B:D, 2, FALSE)</f>
        <v>Ysbyty Cyffredinol Glangwili</v>
      </c>
      <c r="Q218" s="47" t="str">
        <f>VLOOKUP('Programmes (ENG)'!Q218, 'CWM &amp; Location'!B:D, 2, FALSE)</f>
        <v>Caerfyrddin</v>
      </c>
      <c r="R218" s="47" t="str">
        <f>IF('Master List'!U218="", VLOOKUP('Master List'!T218, 'CWM &amp; Location'!B:D, 2, FALSE), CONCATENATE(VLOOKUP('Master List'!T218, 'CWM &amp; Location'!B:D, 2, FALSE), " / ", VLOOKUP('Master List'!U218, 'CWM &amp; Location'!B:D, 2, FALSE)))</f>
        <v>Meddygaeth Frys / Uned Asesu Meddygol Acíwt</v>
      </c>
      <c r="S218" s="47" t="str">
        <f>IF('Programmes (ENG)'!S218="Supervisor to be confirmed", "Goruchwyliwr I'w Gadarnhau", 'Programmes (ENG)'!S218)</f>
        <v>Mr Nigel Waghorne</v>
      </c>
      <c r="T218" s="49" t="str">
        <f>IF('Master List'!Y218="", "", VLOOKUP('Programmes (ENG)'!T218, 'CWM &amp; Location'!B:D, 2, FALSE))</f>
        <v/>
      </c>
      <c r="U218" s="49" t="str">
        <f>IF(T218="", "", VLOOKUP('Programmes (ENG)'!U218, 'CWM &amp; Location'!B:D, 2, FALSE))</f>
        <v/>
      </c>
      <c r="V218" s="49" t="str">
        <f>IF('Programmes (ENG)'!V218="", "", VLOOKUP('Programmes (ENG)'!V218, 'CWM &amp; Location'!B:D, 2, FALSE))</f>
        <v/>
      </c>
      <c r="W218" s="49" t="str">
        <f>IF('Programmes (ENG)'!W218="", "", IF('Programmes (ENG)'!W218="Supervisor to be confirmed", 'CWM &amp; Location'!$C$207, 'Programmes (ENG)'!W218))</f>
        <v/>
      </c>
    </row>
    <row r="219" spans="1:23" ht="33.75" customHeight="1" x14ac:dyDescent="0.25">
      <c r="A219" s="47" t="str">
        <f>'Master List'!A219</f>
        <v>FP</v>
      </c>
      <c r="B219" s="47" t="str">
        <f>'Master List'!B219</f>
        <v>F2/7A2E/073b</v>
      </c>
      <c r="C219" s="47" t="str">
        <f>'Master List'!C219</f>
        <v>WAL/F2/073b</v>
      </c>
      <c r="D219" s="48">
        <f>'Programmes (ENG)'!D219</f>
        <v>1</v>
      </c>
      <c r="E219" s="54" t="str">
        <f t="shared" si="3"/>
        <v>Meddygaeth Frys / Uned Asesu Meddygol Acíwt, Endocrinoleg a Diabetes Mellitus, Meddygaeth Gyffredinol (Mewnol) / Meddygaeth Adsefydlu</v>
      </c>
      <c r="F219" s="49" t="str">
        <f>VLOOKUP('Programmes (ENG)'!F219, 'CWM &amp; Location'!B:D, 2, FALSE)</f>
        <v>Bwrdd Iechyd Prifysgol Hywel Dda</v>
      </c>
      <c r="G219" s="49" t="str">
        <f>IF('Programmes (ENG)'!G219="Supervisor to be confirmed", "Goruchwyliwr I'w Gadarnhau", 'Programmes (ENG)'!G219)</f>
        <v>Mr Nigel Waghorne</v>
      </c>
      <c r="H219" s="47" t="str">
        <f>VLOOKUP('Programmes (ENG)'!H219, 'CWM &amp; Location'!B:D, 2, FALSE)</f>
        <v>Ysbyty Cyffredinol Glangwili</v>
      </c>
      <c r="I219" s="47" t="str">
        <f>VLOOKUP('Programmes (ENG)'!I219, 'CWM &amp; Location'!B:D, 2, FALSE)</f>
        <v>Caerfyrddin</v>
      </c>
      <c r="J219" s="47" t="str">
        <f>IF('Master List'!I219="", VLOOKUP('Master List'!H219, 'CWM &amp; Location'!B:D, 2, FALSE), CONCATENATE(VLOOKUP('Master List'!H219, 'CWM &amp; Location'!B:D, 2, FALSE), " / ", VLOOKUP('Master List'!I219, 'CWM &amp; Location'!B:D, 2, FALSE)))</f>
        <v>Meddygaeth Frys / Uned Asesu Meddygol Acíwt</v>
      </c>
      <c r="K219" s="47" t="str">
        <f>IF('Programmes (ENG)'!K219="Supervisor to be confirmed", "Goruchwyliwr I'w Gadarnhau", 'Programmes (ENG)'!K219)</f>
        <v>Mr Nigel Waghorne</v>
      </c>
      <c r="L219" s="47" t="str">
        <f>VLOOKUP('Programmes (ENG)'!L219, 'CWM &amp; Location'!B:D, 2, FALSE)</f>
        <v>Ysbyty'r Tywysog Philip</v>
      </c>
      <c r="M219" s="47" t="str">
        <f>VLOOKUP('Programmes (ENG)'!M219, 'CWM &amp; Location'!B:D, 2, FALSE)</f>
        <v>Llanelli</v>
      </c>
      <c r="N219" s="47" t="str">
        <f>IF('Master List'!O219="", VLOOKUP('Master List'!N219, 'CWM &amp; Location'!B:D, 2, FALSE), CONCATENATE(VLOOKUP('Master List'!N219, 'CWM &amp; Location'!B:D, 2, FALSE), " / ", VLOOKUP('Master List'!O219, 'CWM &amp; Location'!B:D, 2, FALSE)))</f>
        <v>Endocrinoleg a Diabetes Mellitus</v>
      </c>
      <c r="O219" s="47" t="str">
        <f>IF('Programmes (ENG)'!O219="Supervisor to be confirmed", "Goruchwyliwr I'w Gadarnhau", 'Programmes (ENG)'!O219)</f>
        <v>Dr Akhila Mallipedhi</v>
      </c>
      <c r="P219" s="47" t="str">
        <f>VLOOKUP('Programmes (ENG)'!P219, 'CWM &amp; Location'!B:D, 2, FALSE)</f>
        <v>Ysbyty Cyffredinol Glangwili</v>
      </c>
      <c r="Q219" s="47" t="str">
        <f>VLOOKUP('Programmes (ENG)'!Q219, 'CWM &amp; Location'!B:D, 2, FALSE)</f>
        <v>Caerfyrddin</v>
      </c>
      <c r="R219" s="47" t="str">
        <f>IF('Master List'!U219="", VLOOKUP('Master List'!T219, 'CWM &amp; Location'!B:D, 2, FALSE), CONCATENATE(VLOOKUP('Master List'!T219, 'CWM &amp; Location'!B:D, 2, FALSE), " / ", VLOOKUP('Master List'!U219, 'CWM &amp; Location'!B:D, 2, FALSE)))</f>
        <v>Meddygaeth Gyffredinol (Mewnol) / Meddygaeth Adsefydlu</v>
      </c>
      <c r="S219" s="47" t="str">
        <f>IF('Programmes (ENG)'!S219="Supervisor to be confirmed", "Goruchwyliwr I'w Gadarnhau", 'Programmes (ENG)'!S219)</f>
        <v>Dr Pagadala Sridhar</v>
      </c>
      <c r="T219" s="49" t="str">
        <f>IF('Master List'!Y219="", "", VLOOKUP('Programmes (ENG)'!T219, 'CWM &amp; Location'!B:D, 2, FALSE))</f>
        <v/>
      </c>
      <c r="U219" s="49" t="str">
        <f>IF(T219="", "", VLOOKUP('Programmes (ENG)'!U219, 'CWM &amp; Location'!B:D, 2, FALSE))</f>
        <v/>
      </c>
      <c r="V219" s="49" t="str">
        <f>IF('Programmes (ENG)'!V219="", "", VLOOKUP('Programmes (ENG)'!V219, 'CWM &amp; Location'!B:D, 2, FALSE))</f>
        <v/>
      </c>
      <c r="W219" s="49" t="str">
        <f>IF('Programmes (ENG)'!W219="", "", IF('Programmes (ENG)'!W219="Supervisor to be confirmed", 'CWM &amp; Location'!$C$207, 'Programmes (ENG)'!W219))</f>
        <v/>
      </c>
    </row>
    <row r="220" spans="1:23" ht="33.75" customHeight="1" x14ac:dyDescent="0.25">
      <c r="A220" s="47" t="str">
        <f>'Master List'!A220</f>
        <v>FP</v>
      </c>
      <c r="B220" s="47" t="str">
        <f>'Master List'!B220</f>
        <v>F2/7A2E/073c</v>
      </c>
      <c r="C220" s="47" t="str">
        <f>'Master List'!C220</f>
        <v>WAL/F2/073c</v>
      </c>
      <c r="D220" s="48">
        <f>'Programmes (ENG)'!D220</f>
        <v>1</v>
      </c>
      <c r="E220" s="54" t="str">
        <f t="shared" si="3"/>
        <v>Meddygaeth Gyffredinol (Mewnol) / Meddygaeth Adsefydlu, Meddygaeth Frys / Uned Asesu Meddygol Acíwt, Endocrinoleg a Diabetes Mellitus</v>
      </c>
      <c r="F220" s="49" t="str">
        <f>VLOOKUP('Programmes (ENG)'!F220, 'CWM &amp; Location'!B:D, 2, FALSE)</f>
        <v>Bwrdd Iechyd Prifysgol Hywel Dda</v>
      </c>
      <c r="G220" s="49" t="str">
        <f>IF('Programmes (ENG)'!G220="Supervisor to be confirmed", "Goruchwyliwr I'w Gadarnhau", 'Programmes (ENG)'!G220)</f>
        <v>Dr Pagadala Sridhar</v>
      </c>
      <c r="H220" s="47" t="str">
        <f>VLOOKUP('Programmes (ENG)'!H220, 'CWM &amp; Location'!B:D, 2, FALSE)</f>
        <v>Ysbyty Cyffredinol Glangwili</v>
      </c>
      <c r="I220" s="47" t="str">
        <f>VLOOKUP('Programmes (ENG)'!I220, 'CWM &amp; Location'!B:D, 2, FALSE)</f>
        <v>Caerfyrddin</v>
      </c>
      <c r="J220" s="47" t="str">
        <f>IF('Master List'!I220="", VLOOKUP('Master List'!H220, 'CWM &amp; Location'!B:D, 2, FALSE), CONCATENATE(VLOOKUP('Master List'!H220, 'CWM &amp; Location'!B:D, 2, FALSE), " / ", VLOOKUP('Master List'!I220, 'CWM &amp; Location'!B:D, 2, FALSE)))</f>
        <v>Meddygaeth Gyffredinol (Mewnol) / Meddygaeth Adsefydlu</v>
      </c>
      <c r="K220" s="47" t="str">
        <f>IF('Programmes (ENG)'!K220="Supervisor to be confirmed", "Goruchwyliwr I'w Gadarnhau", 'Programmes (ENG)'!K220)</f>
        <v>Dr Pagadala Sridhar</v>
      </c>
      <c r="L220" s="47" t="str">
        <f>VLOOKUP('Programmes (ENG)'!L220, 'CWM &amp; Location'!B:D, 2, FALSE)</f>
        <v>Ysbyty Cyffredinol Glangwili</v>
      </c>
      <c r="M220" s="47" t="str">
        <f>VLOOKUP('Programmes (ENG)'!M220, 'CWM &amp; Location'!B:D, 2, FALSE)</f>
        <v>Caerfyrddin</v>
      </c>
      <c r="N220" s="47" t="str">
        <f>IF('Master List'!O220="", VLOOKUP('Master List'!N220, 'CWM &amp; Location'!B:D, 2, FALSE), CONCATENATE(VLOOKUP('Master List'!N220, 'CWM &amp; Location'!B:D, 2, FALSE), " / ", VLOOKUP('Master List'!O220, 'CWM &amp; Location'!B:D, 2, FALSE)))</f>
        <v>Meddygaeth Frys / Uned Asesu Meddygol Acíwt</v>
      </c>
      <c r="O220" s="47" t="str">
        <f>IF('Programmes (ENG)'!O220="Supervisor to be confirmed", "Goruchwyliwr I'w Gadarnhau", 'Programmes (ENG)'!O220)</f>
        <v>Mr Nigel Waghorne</v>
      </c>
      <c r="P220" s="47" t="str">
        <f>VLOOKUP('Programmes (ENG)'!P220, 'CWM &amp; Location'!B:D, 2, FALSE)</f>
        <v>Ysbyty'r Tywysog Philip</v>
      </c>
      <c r="Q220" s="47" t="str">
        <f>VLOOKUP('Programmes (ENG)'!Q220, 'CWM &amp; Location'!B:D, 2, FALSE)</f>
        <v>Llanelli</v>
      </c>
      <c r="R220" s="47" t="str">
        <f>IF('Master List'!U220="", VLOOKUP('Master List'!T220, 'CWM &amp; Location'!B:D, 2, FALSE), CONCATENATE(VLOOKUP('Master List'!T220, 'CWM &amp; Location'!B:D, 2, FALSE), " / ", VLOOKUP('Master List'!U220, 'CWM &amp; Location'!B:D, 2, FALSE)))</f>
        <v>Endocrinoleg a Diabetes Mellitus</v>
      </c>
      <c r="S220" s="47" t="str">
        <f>IF('Programmes (ENG)'!S220="Supervisor to be confirmed", "Goruchwyliwr I'w Gadarnhau", 'Programmes (ENG)'!S220)</f>
        <v>Dr Akhila Mallipedhi</v>
      </c>
      <c r="T220" s="49" t="str">
        <f>IF('Master List'!Y220="", "", VLOOKUP('Programmes (ENG)'!T220, 'CWM &amp; Location'!B:D, 2, FALSE))</f>
        <v/>
      </c>
      <c r="U220" s="49" t="str">
        <f>IF(T220="", "", VLOOKUP('Programmes (ENG)'!U220, 'CWM &amp; Location'!B:D, 2, FALSE))</f>
        <v/>
      </c>
      <c r="V220" s="49" t="str">
        <f>IF('Programmes (ENG)'!V220="", "", VLOOKUP('Programmes (ENG)'!V220, 'CWM &amp; Location'!B:D, 2, FALSE))</f>
        <v/>
      </c>
      <c r="W220" s="49" t="str">
        <f>IF('Programmes (ENG)'!W220="", "", IF('Programmes (ENG)'!W220="Supervisor to be confirmed", 'CWM &amp; Location'!$C$207, 'Programmes (ENG)'!W220))</f>
        <v/>
      </c>
    </row>
    <row r="221" spans="1:23" ht="33.75" customHeight="1" x14ac:dyDescent="0.25">
      <c r="A221" s="47" t="str">
        <f>'Master List'!A221</f>
        <v>FP</v>
      </c>
      <c r="B221" s="47" t="str">
        <f>'Master List'!B221</f>
        <v>F2/7A2E/074a</v>
      </c>
      <c r="C221" s="47" t="str">
        <f>'Master List'!C221</f>
        <v>WAL/F2/074a</v>
      </c>
      <c r="D221" s="48">
        <f>'Programmes (ENG)'!D221</f>
        <v>1</v>
      </c>
      <c r="E221" s="54" t="str">
        <f t="shared" si="3"/>
        <v>Clust, Trwyn a Gwddf, Meddygaeth Gyffredinol (Mewnol) / Meddygaeth Anadlol, Meddygaeth Frys / Uned Asesu Meddygol Acíwt</v>
      </c>
      <c r="F221" s="49" t="str">
        <f>VLOOKUP('Programmes (ENG)'!F221, 'CWM &amp; Location'!B:D, 2, FALSE)</f>
        <v>Bwrdd Iechyd Prifysgol Hywel Dda</v>
      </c>
      <c r="G221" s="49" t="str">
        <f>IF('Programmes (ENG)'!G221="Supervisor to be confirmed", "Goruchwyliwr I'w Gadarnhau", 'Programmes (ENG)'!G221)</f>
        <v>Mr Antony Howarth</v>
      </c>
      <c r="H221" s="47" t="str">
        <f>VLOOKUP('Programmes (ENG)'!H221, 'CWM &amp; Location'!B:D, 2, FALSE)</f>
        <v>Ysbyty Cyffredinol Glangwili</v>
      </c>
      <c r="I221" s="47" t="str">
        <f>VLOOKUP('Programmes (ENG)'!I221, 'CWM &amp; Location'!B:D, 2, FALSE)</f>
        <v>Caerfyrddin</v>
      </c>
      <c r="J221" s="47" t="str">
        <f>IF('Master List'!I221="", VLOOKUP('Master List'!H221, 'CWM &amp; Location'!B:D, 2, FALSE), CONCATENATE(VLOOKUP('Master List'!H221, 'CWM &amp; Location'!B:D, 2, FALSE), " / ", VLOOKUP('Master List'!I221, 'CWM &amp; Location'!B:D, 2, FALSE)))</f>
        <v>Clust, Trwyn a Gwddf</v>
      </c>
      <c r="K221" s="47" t="str">
        <f>IF('Programmes (ENG)'!K221="Supervisor to be confirmed", "Goruchwyliwr I'w Gadarnhau", 'Programmes (ENG)'!K221)</f>
        <v>Mr Antony Howarth</v>
      </c>
      <c r="L221" s="47" t="str">
        <f>VLOOKUP('Programmes (ENG)'!L221, 'CWM &amp; Location'!B:D, 2, FALSE)</f>
        <v>Ysbyty Cyffredinol Glangwili</v>
      </c>
      <c r="M221" s="47" t="str">
        <f>VLOOKUP('Programmes (ENG)'!M221, 'CWM &amp; Location'!B:D, 2, FALSE)</f>
        <v>Caerfyrddin</v>
      </c>
      <c r="N221" s="47" t="str">
        <f>IF('Master List'!O221="", VLOOKUP('Master List'!N221, 'CWM &amp; Location'!B:D, 2, FALSE), CONCATENATE(VLOOKUP('Master List'!N221, 'CWM &amp; Location'!B:D, 2, FALSE), " / ", VLOOKUP('Master List'!O221, 'CWM &amp; Location'!B:D, 2, FALSE)))</f>
        <v>Meddygaeth Gyffredinol (Mewnol) / Meddygaeth Anadlol</v>
      </c>
      <c r="O221" s="47" t="str">
        <f>IF('Programmes (ENG)'!O221="Supervisor to be confirmed", "Goruchwyliwr I'w Gadarnhau", 'Programmes (ENG)'!O221)</f>
        <v>Dr Leanne Griffin</v>
      </c>
      <c r="P221" s="47" t="str">
        <f>VLOOKUP('Programmes (ENG)'!P221, 'CWM &amp; Location'!B:D, 2, FALSE)</f>
        <v>Ysbyty Cyffredinol Glangwili</v>
      </c>
      <c r="Q221" s="47" t="str">
        <f>VLOOKUP('Programmes (ENG)'!Q221, 'CWM &amp; Location'!B:D, 2, FALSE)</f>
        <v>Caerfyrddin</v>
      </c>
      <c r="R221" s="47" t="str">
        <f>IF('Master List'!U221="", VLOOKUP('Master List'!T221, 'CWM &amp; Location'!B:D, 2, FALSE), CONCATENATE(VLOOKUP('Master List'!T221, 'CWM &amp; Location'!B:D, 2, FALSE), " / ", VLOOKUP('Master List'!U221, 'CWM &amp; Location'!B:D, 2, FALSE)))</f>
        <v>Meddygaeth Frys / Uned Asesu Meddygol Acíwt</v>
      </c>
      <c r="S221" s="47" t="str">
        <f>IF('Programmes (ENG)'!S221="Supervisor to be confirmed", "Goruchwyliwr I'w Gadarnhau", 'Programmes (ENG)'!S221)</f>
        <v>Mr Nigel Waghorne</v>
      </c>
      <c r="T221" s="49" t="str">
        <f>IF('Master List'!Y221="", "", VLOOKUP('Programmes (ENG)'!T221, 'CWM &amp; Location'!B:D, 2, FALSE))</f>
        <v/>
      </c>
      <c r="U221" s="49" t="str">
        <f>IF(T221="", "", VLOOKUP('Programmes (ENG)'!U221, 'CWM &amp; Location'!B:D, 2, FALSE))</f>
        <v/>
      </c>
      <c r="V221" s="49" t="str">
        <f>IF('Programmes (ENG)'!V221="", "", VLOOKUP('Programmes (ENG)'!V221, 'CWM &amp; Location'!B:D, 2, FALSE))</f>
        <v/>
      </c>
      <c r="W221" s="49" t="str">
        <f>IF('Programmes (ENG)'!W221="", "", IF('Programmes (ENG)'!W221="Supervisor to be confirmed", 'CWM &amp; Location'!$C$207, 'Programmes (ENG)'!W221))</f>
        <v/>
      </c>
    </row>
    <row r="222" spans="1:23" ht="33.75" customHeight="1" x14ac:dyDescent="0.25">
      <c r="A222" s="47" t="str">
        <f>'Master List'!A222</f>
        <v>FP</v>
      </c>
      <c r="B222" s="47" t="str">
        <f>'Master List'!B222</f>
        <v>F2/7A2E/074b</v>
      </c>
      <c r="C222" s="47" t="str">
        <f>'Master List'!C222</f>
        <v>WAL/F2/074b</v>
      </c>
      <c r="D222" s="48">
        <f>'Programmes (ENG)'!D222</f>
        <v>1</v>
      </c>
      <c r="E222" s="54" t="str">
        <f t="shared" si="3"/>
        <v>Meddygaeth Frys / Uned Asesu Meddygol Acíwt, Clust, Trwyn a Gwddf, Meddygaeth Gyffredinol (Mewnol) / Meddygaeth Anadlol</v>
      </c>
      <c r="F222" s="49" t="str">
        <f>VLOOKUP('Programmes (ENG)'!F222, 'CWM &amp; Location'!B:D, 2, FALSE)</f>
        <v>Bwrdd Iechyd Prifysgol Hywel Dda</v>
      </c>
      <c r="G222" s="49" t="str">
        <f>IF('Programmes (ENG)'!G222="Supervisor to be confirmed", "Goruchwyliwr I'w Gadarnhau", 'Programmes (ENG)'!G222)</f>
        <v>Mr Nigel Waghorne</v>
      </c>
      <c r="H222" s="47" t="str">
        <f>VLOOKUP('Programmes (ENG)'!H222, 'CWM &amp; Location'!B:D, 2, FALSE)</f>
        <v>Ysbyty Cyffredinol Glangwili</v>
      </c>
      <c r="I222" s="47" t="str">
        <f>VLOOKUP('Programmes (ENG)'!I222, 'CWM &amp; Location'!B:D, 2, FALSE)</f>
        <v>Caerfyrddin</v>
      </c>
      <c r="J222" s="47" t="str">
        <f>IF('Master List'!I222="", VLOOKUP('Master List'!H222, 'CWM &amp; Location'!B:D, 2, FALSE), CONCATENATE(VLOOKUP('Master List'!H222, 'CWM &amp; Location'!B:D, 2, FALSE), " / ", VLOOKUP('Master List'!I222, 'CWM &amp; Location'!B:D, 2, FALSE)))</f>
        <v>Meddygaeth Frys / Uned Asesu Meddygol Acíwt</v>
      </c>
      <c r="K222" s="47" t="str">
        <f>IF('Programmes (ENG)'!K222="Supervisor to be confirmed", "Goruchwyliwr I'w Gadarnhau", 'Programmes (ENG)'!K222)</f>
        <v>Mr Nigel Waghorne</v>
      </c>
      <c r="L222" s="47" t="str">
        <f>VLOOKUP('Programmes (ENG)'!L222, 'CWM &amp; Location'!B:D, 2, FALSE)</f>
        <v>Ysbyty Cyffredinol Glangwili</v>
      </c>
      <c r="M222" s="47" t="str">
        <f>VLOOKUP('Programmes (ENG)'!M222, 'CWM &amp; Location'!B:D, 2, FALSE)</f>
        <v>Caerfyrddin</v>
      </c>
      <c r="N222" s="47" t="str">
        <f>IF('Master List'!O222="", VLOOKUP('Master List'!N222, 'CWM &amp; Location'!B:D, 2, FALSE), CONCATENATE(VLOOKUP('Master List'!N222, 'CWM &amp; Location'!B:D, 2, FALSE), " / ", VLOOKUP('Master List'!O222, 'CWM &amp; Location'!B:D, 2, FALSE)))</f>
        <v>Clust, Trwyn a Gwddf</v>
      </c>
      <c r="O222" s="47" t="str">
        <f>IF('Programmes (ENG)'!O222="Supervisor to be confirmed", "Goruchwyliwr I'w Gadarnhau", 'Programmes (ENG)'!O222)</f>
        <v>Mr Antony Howarth</v>
      </c>
      <c r="P222" s="47" t="str">
        <f>VLOOKUP('Programmes (ENG)'!P222, 'CWM &amp; Location'!B:D, 2, FALSE)</f>
        <v>Ysbyty Cyffredinol Glangwili</v>
      </c>
      <c r="Q222" s="47" t="str">
        <f>VLOOKUP('Programmes (ENG)'!Q222, 'CWM &amp; Location'!B:D, 2, FALSE)</f>
        <v>Caerfyrddin</v>
      </c>
      <c r="R222" s="47" t="str">
        <f>IF('Master List'!U222="", VLOOKUP('Master List'!T222, 'CWM &amp; Location'!B:D, 2, FALSE), CONCATENATE(VLOOKUP('Master List'!T222, 'CWM &amp; Location'!B:D, 2, FALSE), " / ", VLOOKUP('Master List'!U222, 'CWM &amp; Location'!B:D, 2, FALSE)))</f>
        <v>Meddygaeth Gyffredinol (Mewnol) / Meddygaeth Anadlol</v>
      </c>
      <c r="S222" s="47" t="str">
        <f>IF('Programmes (ENG)'!S222="Supervisor to be confirmed", "Goruchwyliwr I'w Gadarnhau", 'Programmes (ENG)'!S222)</f>
        <v>Dr Leanne Griffin</v>
      </c>
      <c r="T222" s="49" t="str">
        <f>IF('Master List'!Y222="", "", VLOOKUP('Programmes (ENG)'!T222, 'CWM &amp; Location'!B:D, 2, FALSE))</f>
        <v/>
      </c>
      <c r="U222" s="49" t="str">
        <f>IF(T222="", "", VLOOKUP('Programmes (ENG)'!U222, 'CWM &amp; Location'!B:D, 2, FALSE))</f>
        <v/>
      </c>
      <c r="V222" s="49" t="str">
        <f>IF('Programmes (ENG)'!V222="", "", VLOOKUP('Programmes (ENG)'!V222, 'CWM &amp; Location'!B:D, 2, FALSE))</f>
        <v/>
      </c>
      <c r="W222" s="49" t="str">
        <f>IF('Programmes (ENG)'!W222="", "", IF('Programmes (ENG)'!W222="Supervisor to be confirmed", 'CWM &amp; Location'!$C$207, 'Programmes (ENG)'!W222))</f>
        <v/>
      </c>
    </row>
    <row r="223" spans="1:23" ht="33.75" customHeight="1" x14ac:dyDescent="0.25">
      <c r="A223" s="47" t="str">
        <f>'Master List'!A223</f>
        <v>FP</v>
      </c>
      <c r="B223" s="47" t="str">
        <f>'Master List'!B223</f>
        <v>F2/7A2E/074c</v>
      </c>
      <c r="C223" s="47" t="str">
        <f>'Master List'!C223</f>
        <v>WAL/F2/074c</v>
      </c>
      <c r="D223" s="48">
        <f>'Programmes (ENG)'!D223</f>
        <v>1</v>
      </c>
      <c r="E223" s="54" t="str">
        <f t="shared" si="3"/>
        <v>Meddygaeth Gyffredinol (Mewnol) / Meddygaeth Anadlol, Meddygaeth Frys / Uned Asesu Meddygol Acíwt, Clust, Trwyn a Gwddf</v>
      </c>
      <c r="F223" s="49" t="str">
        <f>VLOOKUP('Programmes (ENG)'!F223, 'CWM &amp; Location'!B:D, 2, FALSE)</f>
        <v>Bwrdd Iechyd Prifysgol Hywel Dda</v>
      </c>
      <c r="G223" s="49" t="str">
        <f>IF('Programmes (ENG)'!G223="Supervisor to be confirmed", "Goruchwyliwr I'w Gadarnhau", 'Programmes (ENG)'!G223)</f>
        <v>Dr Leanne Griffin</v>
      </c>
      <c r="H223" s="47" t="str">
        <f>VLOOKUP('Programmes (ENG)'!H223, 'CWM &amp; Location'!B:D, 2, FALSE)</f>
        <v>Ysbyty Cyffredinol Glangwili</v>
      </c>
      <c r="I223" s="47" t="str">
        <f>VLOOKUP('Programmes (ENG)'!I223, 'CWM &amp; Location'!B:D, 2, FALSE)</f>
        <v>Caerfyrddin</v>
      </c>
      <c r="J223" s="47" t="str">
        <f>IF('Master List'!I223="", VLOOKUP('Master List'!H223, 'CWM &amp; Location'!B:D, 2, FALSE), CONCATENATE(VLOOKUP('Master List'!H223, 'CWM &amp; Location'!B:D, 2, FALSE), " / ", VLOOKUP('Master List'!I223, 'CWM &amp; Location'!B:D, 2, FALSE)))</f>
        <v>Meddygaeth Gyffredinol (Mewnol) / Meddygaeth Anadlol</v>
      </c>
      <c r="K223" s="47" t="str">
        <f>IF('Programmes (ENG)'!K223="Supervisor to be confirmed", "Goruchwyliwr I'w Gadarnhau", 'Programmes (ENG)'!K223)</f>
        <v>Dr Leanne Griffin</v>
      </c>
      <c r="L223" s="47" t="str">
        <f>VLOOKUP('Programmes (ENG)'!L223, 'CWM &amp; Location'!B:D, 2, FALSE)</f>
        <v>Ysbyty Cyffredinol Glangwili</v>
      </c>
      <c r="M223" s="47" t="str">
        <f>VLOOKUP('Programmes (ENG)'!M223, 'CWM &amp; Location'!B:D, 2, FALSE)</f>
        <v>Caerfyrddin</v>
      </c>
      <c r="N223" s="47" t="str">
        <f>IF('Master List'!O223="", VLOOKUP('Master List'!N223, 'CWM &amp; Location'!B:D, 2, FALSE), CONCATENATE(VLOOKUP('Master List'!N223, 'CWM &amp; Location'!B:D, 2, FALSE), " / ", VLOOKUP('Master List'!O223, 'CWM &amp; Location'!B:D, 2, FALSE)))</f>
        <v>Meddygaeth Frys / Uned Asesu Meddygol Acíwt</v>
      </c>
      <c r="O223" s="47" t="str">
        <f>IF('Programmes (ENG)'!O223="Supervisor to be confirmed", "Goruchwyliwr I'w Gadarnhau", 'Programmes (ENG)'!O223)</f>
        <v>Mr Nigel Waghorne</v>
      </c>
      <c r="P223" s="47" t="str">
        <f>VLOOKUP('Programmes (ENG)'!P223, 'CWM &amp; Location'!B:D, 2, FALSE)</f>
        <v>Ysbyty Cyffredinol Glangwili</v>
      </c>
      <c r="Q223" s="47" t="str">
        <f>VLOOKUP('Programmes (ENG)'!Q223, 'CWM &amp; Location'!B:D, 2, FALSE)</f>
        <v>Caerfyrddin</v>
      </c>
      <c r="R223" s="47" t="str">
        <f>IF('Master List'!U223="", VLOOKUP('Master List'!T223, 'CWM &amp; Location'!B:D, 2, FALSE), CONCATENATE(VLOOKUP('Master List'!T223, 'CWM &amp; Location'!B:D, 2, FALSE), " / ", VLOOKUP('Master List'!U223, 'CWM &amp; Location'!B:D, 2, FALSE)))</f>
        <v>Clust, Trwyn a Gwddf</v>
      </c>
      <c r="S223" s="47" t="str">
        <f>IF('Programmes (ENG)'!S223="Supervisor to be confirmed", "Goruchwyliwr I'w Gadarnhau", 'Programmes (ENG)'!S223)</f>
        <v>Mr Antony Howarth</v>
      </c>
      <c r="T223" s="49" t="str">
        <f>IF('Master List'!Y223="", "", VLOOKUP('Programmes (ENG)'!T223, 'CWM &amp; Location'!B:D, 2, FALSE))</f>
        <v/>
      </c>
      <c r="U223" s="49" t="str">
        <f>IF(T223="", "", VLOOKUP('Programmes (ENG)'!U223, 'CWM &amp; Location'!B:D, 2, FALSE))</f>
        <v/>
      </c>
      <c r="V223" s="49" t="str">
        <f>IF('Programmes (ENG)'!V223="", "", VLOOKUP('Programmes (ENG)'!V223, 'CWM &amp; Location'!B:D, 2, FALSE))</f>
        <v/>
      </c>
      <c r="W223" s="49" t="str">
        <f>IF('Programmes (ENG)'!W223="", "", IF('Programmes (ENG)'!W223="Supervisor to be confirmed", 'CWM &amp; Location'!$C$207, 'Programmes (ENG)'!W223))</f>
        <v/>
      </c>
    </row>
    <row r="224" spans="1:23" ht="33.75" customHeight="1" x14ac:dyDescent="0.25">
      <c r="A224" s="47" t="str">
        <f>'Master List'!A224</f>
        <v>FP</v>
      </c>
      <c r="B224" s="47" t="str">
        <f>'Master List'!B224</f>
        <v>F2/7A2E/075a</v>
      </c>
      <c r="C224" s="47" t="str">
        <f>'Master List'!C224</f>
        <v>WAL/F2/075a</v>
      </c>
      <c r="D224" s="48">
        <f>'Programmes (ENG)'!D224</f>
        <v>1</v>
      </c>
      <c r="E224" s="54" t="str">
        <f t="shared" si="3"/>
        <v>Meddygaeth Gyffredinol (Mewnol) / Gastroenteroleg, Hematoleg / Meddygaeth Liniarol, Pediatreg</v>
      </c>
      <c r="F224" s="49" t="str">
        <f>VLOOKUP('Programmes (ENG)'!F224, 'CWM &amp; Location'!B:D, 2, FALSE)</f>
        <v>Bwrdd Iechyd Prifysgol Hywel Dda</v>
      </c>
      <c r="G224" s="49" t="str">
        <f>IF('Programmes (ENG)'!G224="Supervisor to be confirmed", "Goruchwyliwr I'w Gadarnhau", 'Programmes (ENG)'!G224)</f>
        <v>Dr Dafydd Bowen</v>
      </c>
      <c r="H224" s="47" t="str">
        <f>VLOOKUP('Programmes (ENG)'!H224, 'CWM &amp; Location'!B:D, 2, FALSE)</f>
        <v>Ysbyty Cyffredinol Glangwili</v>
      </c>
      <c r="I224" s="47" t="str">
        <f>VLOOKUP('Programmes (ENG)'!I224, 'CWM &amp; Location'!B:D, 2, FALSE)</f>
        <v>Caerfyrddin</v>
      </c>
      <c r="J224" s="47" t="str">
        <f>IF('Master List'!I224="", VLOOKUP('Master List'!H224, 'CWM &amp; Location'!B:D, 2, FALSE), CONCATENATE(VLOOKUP('Master List'!H224, 'CWM &amp; Location'!B:D, 2, FALSE), " / ", VLOOKUP('Master List'!I224, 'CWM &amp; Location'!B:D, 2, FALSE)))</f>
        <v>Meddygaeth Gyffredinol (Mewnol) / Gastroenteroleg</v>
      </c>
      <c r="K224" s="47" t="str">
        <f>IF('Programmes (ENG)'!K224="Supervisor to be confirmed", "Goruchwyliwr I'w Gadarnhau", 'Programmes (ENG)'!K224)</f>
        <v>Dr Dafydd Bowen</v>
      </c>
      <c r="L224" s="47" t="str">
        <f>VLOOKUP('Programmes (ENG)'!L224, 'CWM &amp; Location'!B:D, 2, FALSE)</f>
        <v>Ysbyty Cyffredinol Glangwili</v>
      </c>
      <c r="M224" s="47" t="str">
        <f>VLOOKUP('Programmes (ENG)'!M224, 'CWM &amp; Location'!B:D, 2, FALSE)</f>
        <v>Caerfyrddin</v>
      </c>
      <c r="N224" s="47" t="str">
        <f>IF('Master List'!O224="", VLOOKUP('Master List'!N224, 'CWM &amp; Location'!B:D, 2, FALSE), CONCATENATE(VLOOKUP('Master List'!N224, 'CWM &amp; Location'!B:D, 2, FALSE), " / ", VLOOKUP('Master List'!O224, 'CWM &amp; Location'!B:D, 2, FALSE)))</f>
        <v>Hematoleg / Meddygaeth Liniarol</v>
      </c>
      <c r="O224" s="47" t="str">
        <f>IF('Programmes (ENG)'!O224="Supervisor to be confirmed", "Goruchwyliwr I'w Gadarnhau", 'Programmes (ENG)'!O224)</f>
        <v>Dr Saran Nicholas</v>
      </c>
      <c r="P224" s="47" t="str">
        <f>VLOOKUP('Programmes (ENG)'!P224, 'CWM &amp; Location'!B:D, 2, FALSE)</f>
        <v>Ysbyty Cyffredinol Glangwili</v>
      </c>
      <c r="Q224" s="47" t="str">
        <f>VLOOKUP('Programmes (ENG)'!Q224, 'CWM &amp; Location'!B:D, 2, FALSE)</f>
        <v>Caerfyrddin</v>
      </c>
      <c r="R224" s="47" t="str">
        <f>IF('Master List'!U224="", VLOOKUP('Master List'!T224, 'CWM &amp; Location'!B:D, 2, FALSE), CONCATENATE(VLOOKUP('Master List'!T224, 'CWM &amp; Location'!B:D, 2, FALSE), " / ", VLOOKUP('Master List'!U224, 'CWM &amp; Location'!B:D, 2, FALSE)))</f>
        <v>Pediatreg</v>
      </c>
      <c r="S224" s="47" t="str">
        <f>IF('Programmes (ENG)'!S224="Supervisor to be confirmed", "Goruchwyliwr I'w Gadarnhau", 'Programmes (ENG)'!S224)</f>
        <v>Dr Atheer Abdulameer</v>
      </c>
      <c r="T224" s="49" t="str">
        <f>IF('Master List'!Y224="", "", VLOOKUP('Programmes (ENG)'!T224, 'CWM &amp; Location'!B:D, 2, FALSE))</f>
        <v/>
      </c>
      <c r="U224" s="49" t="str">
        <f>IF(T224="", "", VLOOKUP('Programmes (ENG)'!U224, 'CWM &amp; Location'!B:D, 2, FALSE))</f>
        <v/>
      </c>
      <c r="V224" s="49" t="str">
        <f>IF('Programmes (ENG)'!V224="", "", VLOOKUP('Programmes (ENG)'!V224, 'CWM &amp; Location'!B:D, 2, FALSE))</f>
        <v/>
      </c>
      <c r="W224" s="49" t="str">
        <f>IF('Programmes (ENG)'!W224="", "", IF('Programmes (ENG)'!W224="Supervisor to be confirmed", 'CWM &amp; Location'!$C$207, 'Programmes (ENG)'!W224))</f>
        <v/>
      </c>
    </row>
    <row r="225" spans="1:23" ht="33.75" customHeight="1" x14ac:dyDescent="0.25">
      <c r="A225" s="47" t="str">
        <f>'Master List'!A225</f>
        <v>FP</v>
      </c>
      <c r="B225" s="47" t="str">
        <f>'Master List'!B225</f>
        <v>F2/7A2E/075b</v>
      </c>
      <c r="C225" s="47" t="str">
        <f>'Master List'!C225</f>
        <v>WAL/F2/075b</v>
      </c>
      <c r="D225" s="48">
        <f>'Programmes (ENG)'!D225</f>
        <v>1</v>
      </c>
      <c r="E225" s="54" t="str">
        <f t="shared" si="3"/>
        <v>Pediatreg, Meddygaeth Gyffredinol (Mewnol) / Gastroenteroleg, Hematoleg / Meddygaeth Liniarol</v>
      </c>
      <c r="F225" s="49" t="str">
        <f>VLOOKUP('Programmes (ENG)'!F225, 'CWM &amp; Location'!B:D, 2, FALSE)</f>
        <v>Bwrdd Iechyd Prifysgol Hywel Dda</v>
      </c>
      <c r="G225" s="49" t="str">
        <f>IF('Programmes (ENG)'!G225="Supervisor to be confirmed", "Goruchwyliwr I'w Gadarnhau", 'Programmes (ENG)'!G225)</f>
        <v>Dr Atheer Abdulameer</v>
      </c>
      <c r="H225" s="47" t="str">
        <f>VLOOKUP('Programmes (ENG)'!H225, 'CWM &amp; Location'!B:D, 2, FALSE)</f>
        <v>Ysbyty Cyffredinol Glangwili</v>
      </c>
      <c r="I225" s="47" t="str">
        <f>VLOOKUP('Programmes (ENG)'!I225, 'CWM &amp; Location'!B:D, 2, FALSE)</f>
        <v>Caerfyrddin</v>
      </c>
      <c r="J225" s="47" t="str">
        <f>IF('Master List'!I225="", VLOOKUP('Master List'!H225, 'CWM &amp; Location'!B:D, 2, FALSE), CONCATENATE(VLOOKUP('Master List'!H225, 'CWM &amp; Location'!B:D, 2, FALSE), " / ", VLOOKUP('Master List'!I225, 'CWM &amp; Location'!B:D, 2, FALSE)))</f>
        <v>Pediatreg</v>
      </c>
      <c r="K225" s="47" t="str">
        <f>IF('Programmes (ENG)'!K225="Supervisor to be confirmed", "Goruchwyliwr I'w Gadarnhau", 'Programmes (ENG)'!K225)</f>
        <v>Dr Atheer Abdulameer</v>
      </c>
      <c r="L225" s="47" t="str">
        <f>VLOOKUP('Programmes (ENG)'!L225, 'CWM &amp; Location'!B:D, 2, FALSE)</f>
        <v>Ysbyty Cyffredinol Glangwili</v>
      </c>
      <c r="M225" s="47" t="str">
        <f>VLOOKUP('Programmes (ENG)'!M225, 'CWM &amp; Location'!B:D, 2, FALSE)</f>
        <v>Caerfyrddin</v>
      </c>
      <c r="N225" s="47" t="str">
        <f>IF('Master List'!O225="", VLOOKUP('Master List'!N225, 'CWM &amp; Location'!B:D, 2, FALSE), CONCATENATE(VLOOKUP('Master List'!N225, 'CWM &amp; Location'!B:D, 2, FALSE), " / ", VLOOKUP('Master List'!O225, 'CWM &amp; Location'!B:D, 2, FALSE)))</f>
        <v>Meddygaeth Gyffredinol (Mewnol) / Gastroenteroleg</v>
      </c>
      <c r="O225" s="47" t="str">
        <f>IF('Programmes (ENG)'!O225="Supervisor to be confirmed", "Goruchwyliwr I'w Gadarnhau", 'Programmes (ENG)'!O225)</f>
        <v>Dr Dafydd Bowen</v>
      </c>
      <c r="P225" s="47" t="str">
        <f>VLOOKUP('Programmes (ENG)'!P225, 'CWM &amp; Location'!B:D, 2, FALSE)</f>
        <v>Ysbyty Cyffredinol Glangwili</v>
      </c>
      <c r="Q225" s="47" t="str">
        <f>VLOOKUP('Programmes (ENG)'!Q225, 'CWM &amp; Location'!B:D, 2, FALSE)</f>
        <v>Caerfyrddin</v>
      </c>
      <c r="R225" s="47" t="str">
        <f>IF('Master List'!U225="", VLOOKUP('Master List'!T225, 'CWM &amp; Location'!B:D, 2, FALSE), CONCATENATE(VLOOKUP('Master List'!T225, 'CWM &amp; Location'!B:D, 2, FALSE), " / ", VLOOKUP('Master List'!U225, 'CWM &amp; Location'!B:D, 2, FALSE)))</f>
        <v>Hematoleg / Meddygaeth Liniarol</v>
      </c>
      <c r="S225" s="47" t="str">
        <f>IF('Programmes (ENG)'!S225="Supervisor to be confirmed", "Goruchwyliwr I'w Gadarnhau", 'Programmes (ENG)'!S225)</f>
        <v>Dr Saran Nicholas</v>
      </c>
      <c r="T225" s="49" t="str">
        <f>IF('Master List'!Y225="", "", VLOOKUP('Programmes (ENG)'!T225, 'CWM &amp; Location'!B:D, 2, FALSE))</f>
        <v/>
      </c>
      <c r="U225" s="49" t="str">
        <f>IF(T225="", "", VLOOKUP('Programmes (ENG)'!U225, 'CWM &amp; Location'!B:D, 2, FALSE))</f>
        <v/>
      </c>
      <c r="V225" s="49" t="str">
        <f>IF('Programmes (ENG)'!V225="", "", VLOOKUP('Programmes (ENG)'!V225, 'CWM &amp; Location'!B:D, 2, FALSE))</f>
        <v/>
      </c>
      <c r="W225" s="49" t="str">
        <f>IF('Programmes (ENG)'!W225="", "", IF('Programmes (ENG)'!W225="Supervisor to be confirmed", 'CWM &amp; Location'!$C$207, 'Programmes (ENG)'!W225))</f>
        <v/>
      </c>
    </row>
    <row r="226" spans="1:23" ht="33.75" customHeight="1" x14ac:dyDescent="0.25">
      <c r="A226" s="47" t="str">
        <f>'Master List'!A226</f>
        <v>FP</v>
      </c>
      <c r="B226" s="47" t="str">
        <f>'Master List'!B226</f>
        <v>F2/7A2E/075c</v>
      </c>
      <c r="C226" s="47" t="str">
        <f>'Master List'!C226</f>
        <v>WAL/F2/075c</v>
      </c>
      <c r="D226" s="48">
        <f>'Programmes (ENG)'!D226</f>
        <v>1</v>
      </c>
      <c r="E226" s="54" t="str">
        <f t="shared" si="3"/>
        <v>Hematoleg / Meddygaeth Liniarol, Pediatreg, Meddygaeth Gyffredinol (Mewnol) / Gastroenteroleg</v>
      </c>
      <c r="F226" s="49" t="str">
        <f>VLOOKUP('Programmes (ENG)'!F226, 'CWM &amp; Location'!B:D, 2, FALSE)</f>
        <v>Bwrdd Iechyd Prifysgol Hywel Dda</v>
      </c>
      <c r="G226" s="49" t="str">
        <f>IF('Programmes (ENG)'!G226="Supervisor to be confirmed", "Goruchwyliwr I'w Gadarnhau", 'Programmes (ENG)'!G226)</f>
        <v>Dr Saran Nicholas</v>
      </c>
      <c r="H226" s="47" t="str">
        <f>VLOOKUP('Programmes (ENG)'!H226, 'CWM &amp; Location'!B:D, 2, FALSE)</f>
        <v>Ysbyty Cyffredinol Glangwili</v>
      </c>
      <c r="I226" s="47" t="str">
        <f>VLOOKUP('Programmes (ENG)'!I226, 'CWM &amp; Location'!B:D, 2, FALSE)</f>
        <v>Caerfyrddin</v>
      </c>
      <c r="J226" s="47" t="str">
        <f>IF('Master List'!I226="", VLOOKUP('Master List'!H226, 'CWM &amp; Location'!B:D, 2, FALSE), CONCATENATE(VLOOKUP('Master List'!H226, 'CWM &amp; Location'!B:D, 2, FALSE), " / ", VLOOKUP('Master List'!I226, 'CWM &amp; Location'!B:D, 2, FALSE)))</f>
        <v>Hematoleg / Meddygaeth Liniarol</v>
      </c>
      <c r="K226" s="47" t="str">
        <f>IF('Programmes (ENG)'!K226="Supervisor to be confirmed", "Goruchwyliwr I'w Gadarnhau", 'Programmes (ENG)'!K226)</f>
        <v>Dr Saran Nicholas</v>
      </c>
      <c r="L226" s="47" t="str">
        <f>VLOOKUP('Programmes (ENG)'!L226, 'CWM &amp; Location'!B:D, 2, FALSE)</f>
        <v>Ysbyty Cyffredinol Glangwili</v>
      </c>
      <c r="M226" s="47" t="str">
        <f>VLOOKUP('Programmes (ENG)'!M226, 'CWM &amp; Location'!B:D, 2, FALSE)</f>
        <v>Caerfyrddin</v>
      </c>
      <c r="N226" s="47" t="str">
        <f>IF('Master List'!O226="", VLOOKUP('Master List'!N226, 'CWM &amp; Location'!B:D, 2, FALSE), CONCATENATE(VLOOKUP('Master List'!N226, 'CWM &amp; Location'!B:D, 2, FALSE), " / ", VLOOKUP('Master List'!O226, 'CWM &amp; Location'!B:D, 2, FALSE)))</f>
        <v>Pediatreg</v>
      </c>
      <c r="O226" s="47" t="str">
        <f>IF('Programmes (ENG)'!O226="Supervisor to be confirmed", "Goruchwyliwr I'w Gadarnhau", 'Programmes (ENG)'!O226)</f>
        <v>Dr Atheer Abdulameer</v>
      </c>
      <c r="P226" s="47" t="str">
        <f>VLOOKUP('Programmes (ENG)'!P226, 'CWM &amp; Location'!B:D, 2, FALSE)</f>
        <v>Ysbyty Cyffredinol Glangwili</v>
      </c>
      <c r="Q226" s="47" t="str">
        <f>VLOOKUP('Programmes (ENG)'!Q226, 'CWM &amp; Location'!B:D, 2, FALSE)</f>
        <v>Caerfyrddin</v>
      </c>
      <c r="R226" s="47" t="str">
        <f>IF('Master List'!U226="", VLOOKUP('Master List'!T226, 'CWM &amp; Location'!B:D, 2, FALSE), CONCATENATE(VLOOKUP('Master List'!T226, 'CWM &amp; Location'!B:D, 2, FALSE), " / ", VLOOKUP('Master List'!U226, 'CWM &amp; Location'!B:D, 2, FALSE)))</f>
        <v>Meddygaeth Gyffredinol (Mewnol) / Gastroenteroleg</v>
      </c>
      <c r="S226" s="47" t="str">
        <f>IF('Programmes (ENG)'!S226="Supervisor to be confirmed", "Goruchwyliwr I'w Gadarnhau", 'Programmes (ENG)'!S226)</f>
        <v>Dr Dafydd Bowen</v>
      </c>
      <c r="T226" s="49" t="str">
        <f>IF('Master List'!Y226="", "", VLOOKUP('Programmes (ENG)'!T226, 'CWM &amp; Location'!B:D, 2, FALSE))</f>
        <v/>
      </c>
      <c r="U226" s="49" t="str">
        <f>IF(T226="", "", VLOOKUP('Programmes (ENG)'!U226, 'CWM &amp; Location'!B:D, 2, FALSE))</f>
        <v/>
      </c>
      <c r="V226" s="49" t="str">
        <f>IF('Programmes (ENG)'!V226="", "", VLOOKUP('Programmes (ENG)'!V226, 'CWM &amp; Location'!B:D, 2, FALSE))</f>
        <v/>
      </c>
      <c r="W226" s="49" t="str">
        <f>IF('Programmes (ENG)'!W226="", "", IF('Programmes (ENG)'!W226="Supervisor to be confirmed", 'CWM &amp; Location'!$C$207, 'Programmes (ENG)'!W226))</f>
        <v/>
      </c>
    </row>
    <row r="227" spans="1:23" ht="33.75" customHeight="1" x14ac:dyDescent="0.25">
      <c r="A227" s="47" t="str">
        <f>'Master List'!A227</f>
        <v>FP</v>
      </c>
      <c r="B227" s="47" t="str">
        <f>'Master List'!B227</f>
        <v>F2/7A2E/076a</v>
      </c>
      <c r="C227" s="47" t="str">
        <f>'Master List'!C227</f>
        <v>WAL/F2/076a</v>
      </c>
      <c r="D227" s="48">
        <f>'Programmes (ENG)'!D227</f>
        <v>1</v>
      </c>
      <c r="E227" s="54" t="str">
        <f t="shared" si="3"/>
        <v>Meddygaeth Liniarol / Hematoleg, Trawma Llawdriniaeth Orthopedig, Meddygaeth Frys / Uned Asesu Meddygol Acíwt</v>
      </c>
      <c r="F227" s="49" t="str">
        <f>VLOOKUP('Programmes (ENG)'!F227, 'CWM &amp; Location'!B:D, 2, FALSE)</f>
        <v>Bwrdd Iechyd Prifysgol Hywel Dda</v>
      </c>
      <c r="G227" s="49" t="str">
        <f>IF('Programmes (ENG)'!G227="Supervisor to be confirmed", "Goruchwyliwr I'w Gadarnhau", 'Programmes (ENG)'!G227)</f>
        <v>Dr Helen Fielding</v>
      </c>
      <c r="H227" s="47" t="str">
        <f>VLOOKUP('Programmes (ENG)'!H227, 'CWM &amp; Location'!B:D, 2, FALSE)</f>
        <v>Ysbyty'r Tywysog Philip</v>
      </c>
      <c r="I227" s="47" t="str">
        <f>VLOOKUP('Programmes (ENG)'!I227, 'CWM &amp; Location'!B:D, 2, FALSE)</f>
        <v>Llanelli</v>
      </c>
      <c r="J227" s="47" t="str">
        <f>IF('Master List'!I227="", VLOOKUP('Master List'!H227, 'CWM &amp; Location'!B:D, 2, FALSE), CONCATENATE(VLOOKUP('Master List'!H227, 'CWM &amp; Location'!B:D, 2, FALSE), " / ", VLOOKUP('Master List'!I227, 'CWM &amp; Location'!B:D, 2, FALSE)))</f>
        <v>Meddygaeth Liniarol / Hematoleg</v>
      </c>
      <c r="K227" s="47" t="str">
        <f>IF('Programmes (ENG)'!K227="Supervisor to be confirmed", "Goruchwyliwr I'w Gadarnhau", 'Programmes (ENG)'!K227)</f>
        <v>Dr Helen Fielding</v>
      </c>
      <c r="L227" s="47" t="str">
        <f>VLOOKUP('Programmes (ENG)'!L227, 'CWM &amp; Location'!B:D, 2, FALSE)</f>
        <v>Ysbyty Cyffredinol Glangwili</v>
      </c>
      <c r="M227" s="47" t="str">
        <f>VLOOKUP('Programmes (ENG)'!M227, 'CWM &amp; Location'!B:D, 2, FALSE)</f>
        <v>Caerfyrddin</v>
      </c>
      <c r="N227" s="47" t="str">
        <f>IF('Master List'!O227="", VLOOKUP('Master List'!N227, 'CWM &amp; Location'!B:D, 2, FALSE), CONCATENATE(VLOOKUP('Master List'!N227, 'CWM &amp; Location'!B:D, 2, FALSE), " / ", VLOOKUP('Master List'!O227, 'CWM &amp; Location'!B:D, 2, FALSE)))</f>
        <v>Trawma Llawdriniaeth Orthopedig</v>
      </c>
      <c r="O227" s="47" t="str">
        <f>IF('Programmes (ENG)'!O227="Supervisor to be confirmed", "Goruchwyliwr I'w Gadarnhau", 'Programmes (ENG)'!O227)</f>
        <v>Mr Robert Yate</v>
      </c>
      <c r="P227" s="47" t="str">
        <f>VLOOKUP('Programmes (ENG)'!P227, 'CWM &amp; Location'!B:D, 2, FALSE)</f>
        <v>Ysbyty Cyffredinol Glangwili</v>
      </c>
      <c r="Q227" s="47" t="str">
        <f>VLOOKUP('Programmes (ENG)'!Q227, 'CWM &amp; Location'!B:D, 2, FALSE)</f>
        <v>Caerfyrddin</v>
      </c>
      <c r="R227" s="47" t="str">
        <f>IF('Master List'!U227="", VLOOKUP('Master List'!T227, 'CWM &amp; Location'!B:D, 2, FALSE), CONCATENATE(VLOOKUP('Master List'!T227, 'CWM &amp; Location'!B:D, 2, FALSE), " / ", VLOOKUP('Master List'!U227, 'CWM &amp; Location'!B:D, 2, FALSE)))</f>
        <v>Meddygaeth Frys / Uned Asesu Meddygol Acíwt</v>
      </c>
      <c r="S227" s="47" t="str">
        <f>IF('Programmes (ENG)'!S227="Supervisor to be confirmed", "Goruchwyliwr I'w Gadarnhau", 'Programmes (ENG)'!S227)</f>
        <v>Mr Nigel Waghorne</v>
      </c>
      <c r="T227" s="49" t="str">
        <f>IF('Master List'!Y227="", "", VLOOKUP('Programmes (ENG)'!T227, 'CWM &amp; Location'!B:D, 2, FALSE))</f>
        <v/>
      </c>
      <c r="U227" s="49" t="str">
        <f>IF(T227="", "", VLOOKUP('Programmes (ENG)'!U227, 'CWM &amp; Location'!B:D, 2, FALSE))</f>
        <v/>
      </c>
      <c r="V227" s="49" t="str">
        <f>IF('Programmes (ENG)'!V227="", "", VLOOKUP('Programmes (ENG)'!V227, 'CWM &amp; Location'!B:D, 2, FALSE))</f>
        <v/>
      </c>
      <c r="W227" s="49" t="str">
        <f>IF('Programmes (ENG)'!W227="", "", IF('Programmes (ENG)'!W227="Supervisor to be confirmed", 'CWM &amp; Location'!$C$207, 'Programmes (ENG)'!W227))</f>
        <v/>
      </c>
    </row>
    <row r="228" spans="1:23" ht="33.75" customHeight="1" x14ac:dyDescent="0.25">
      <c r="A228" s="47" t="str">
        <f>'Master List'!A228</f>
        <v>FP</v>
      </c>
      <c r="B228" s="47" t="str">
        <f>'Master List'!B228</f>
        <v>F2/7A2E/076b</v>
      </c>
      <c r="C228" s="47" t="str">
        <f>'Master List'!C228</f>
        <v>WAL/F2/076b</v>
      </c>
      <c r="D228" s="48">
        <f>'Programmes (ENG)'!D228</f>
        <v>1</v>
      </c>
      <c r="E228" s="54" t="str">
        <f t="shared" si="3"/>
        <v>Meddygaeth Frys / Uned Asesu Meddygol Acíwt, Meddygaeth Liniarol / Hematoleg, Trawma Llawdriniaeth Orthopedig</v>
      </c>
      <c r="F228" s="49" t="str">
        <f>VLOOKUP('Programmes (ENG)'!F228, 'CWM &amp; Location'!B:D, 2, FALSE)</f>
        <v>Bwrdd Iechyd Prifysgol Hywel Dda</v>
      </c>
      <c r="G228" s="49" t="str">
        <f>IF('Programmes (ENG)'!G228="Supervisor to be confirmed", "Goruchwyliwr I'w Gadarnhau", 'Programmes (ENG)'!G228)</f>
        <v>Mr Nigel Waghorne</v>
      </c>
      <c r="H228" s="47" t="str">
        <f>VLOOKUP('Programmes (ENG)'!H228, 'CWM &amp; Location'!B:D, 2, FALSE)</f>
        <v>Ysbyty Cyffredinol Glangwili</v>
      </c>
      <c r="I228" s="47" t="str">
        <f>VLOOKUP('Programmes (ENG)'!I228, 'CWM &amp; Location'!B:D, 2, FALSE)</f>
        <v>Caerfyrddin</v>
      </c>
      <c r="J228" s="47" t="str">
        <f>IF('Master List'!I228="", VLOOKUP('Master List'!H228, 'CWM &amp; Location'!B:D, 2, FALSE), CONCATENATE(VLOOKUP('Master List'!H228, 'CWM &amp; Location'!B:D, 2, FALSE), " / ", VLOOKUP('Master List'!I228, 'CWM &amp; Location'!B:D, 2, FALSE)))</f>
        <v>Meddygaeth Frys / Uned Asesu Meddygol Acíwt</v>
      </c>
      <c r="K228" s="47" t="str">
        <f>IF('Programmes (ENG)'!K228="Supervisor to be confirmed", "Goruchwyliwr I'w Gadarnhau", 'Programmes (ENG)'!K228)</f>
        <v>Mr Nigel Waghorne</v>
      </c>
      <c r="L228" s="47" t="str">
        <f>VLOOKUP('Programmes (ENG)'!L228, 'CWM &amp; Location'!B:D, 2, FALSE)</f>
        <v>Ysbyty'r Tywysog Philip</v>
      </c>
      <c r="M228" s="47" t="str">
        <f>VLOOKUP('Programmes (ENG)'!M228, 'CWM &amp; Location'!B:D, 2, FALSE)</f>
        <v>Llanelli</v>
      </c>
      <c r="N228" s="47" t="str">
        <f>IF('Master List'!O228="", VLOOKUP('Master List'!N228, 'CWM &amp; Location'!B:D, 2, FALSE), CONCATENATE(VLOOKUP('Master List'!N228, 'CWM &amp; Location'!B:D, 2, FALSE), " / ", VLOOKUP('Master List'!O228, 'CWM &amp; Location'!B:D, 2, FALSE)))</f>
        <v>Meddygaeth Liniarol / Hematoleg</v>
      </c>
      <c r="O228" s="47" t="str">
        <f>IF('Programmes (ENG)'!O228="Supervisor to be confirmed", "Goruchwyliwr I'w Gadarnhau", 'Programmes (ENG)'!O228)</f>
        <v>Dr Helen Fielding</v>
      </c>
      <c r="P228" s="47" t="str">
        <f>VLOOKUP('Programmes (ENG)'!P228, 'CWM &amp; Location'!B:D, 2, FALSE)</f>
        <v>Ysbyty Cyffredinol Glangwili</v>
      </c>
      <c r="Q228" s="47" t="str">
        <f>VLOOKUP('Programmes (ENG)'!Q228, 'CWM &amp; Location'!B:D, 2, FALSE)</f>
        <v>Caerfyrddin</v>
      </c>
      <c r="R228" s="47" t="str">
        <f>IF('Master List'!U228="", VLOOKUP('Master List'!T228, 'CWM &amp; Location'!B:D, 2, FALSE), CONCATENATE(VLOOKUP('Master List'!T228, 'CWM &amp; Location'!B:D, 2, FALSE), " / ", VLOOKUP('Master List'!U228, 'CWM &amp; Location'!B:D, 2, FALSE)))</f>
        <v>Trawma Llawdriniaeth Orthopedig</v>
      </c>
      <c r="S228" s="47" t="str">
        <f>IF('Programmes (ENG)'!S228="Supervisor to be confirmed", "Goruchwyliwr I'w Gadarnhau", 'Programmes (ENG)'!S228)</f>
        <v>Mr Robert Yate</v>
      </c>
      <c r="T228" s="49" t="str">
        <f>IF('Master List'!Y228="", "", VLOOKUP('Programmes (ENG)'!T228, 'CWM &amp; Location'!B:D, 2, FALSE))</f>
        <v/>
      </c>
      <c r="U228" s="49" t="str">
        <f>IF(T228="", "", VLOOKUP('Programmes (ENG)'!U228, 'CWM &amp; Location'!B:D, 2, FALSE))</f>
        <v/>
      </c>
      <c r="V228" s="49" t="str">
        <f>IF('Programmes (ENG)'!V228="", "", VLOOKUP('Programmes (ENG)'!V228, 'CWM &amp; Location'!B:D, 2, FALSE))</f>
        <v/>
      </c>
      <c r="W228" s="49" t="str">
        <f>IF('Programmes (ENG)'!W228="", "", IF('Programmes (ENG)'!W228="Supervisor to be confirmed", 'CWM &amp; Location'!$C$207, 'Programmes (ENG)'!W228))</f>
        <v/>
      </c>
    </row>
    <row r="229" spans="1:23" ht="33.75" customHeight="1" x14ac:dyDescent="0.25">
      <c r="A229" s="47" t="str">
        <f>'Master List'!A229</f>
        <v>FP</v>
      </c>
      <c r="B229" s="47" t="str">
        <f>'Master List'!B229</f>
        <v>F2/7A2E/076c</v>
      </c>
      <c r="C229" s="47" t="str">
        <f>'Master List'!C229</f>
        <v>WAL/F2/076c</v>
      </c>
      <c r="D229" s="48">
        <f>'Programmes (ENG)'!D229</f>
        <v>1</v>
      </c>
      <c r="E229" s="54" t="str">
        <f t="shared" si="3"/>
        <v>Trawma Llawdriniaeth Orthopedig, Meddygaeth Frys / Uned Asesu Meddygol Acíwt, Meddygaeth Liniarol / Hematoleg</v>
      </c>
      <c r="F229" s="49" t="str">
        <f>VLOOKUP('Programmes (ENG)'!F229, 'CWM &amp; Location'!B:D, 2, FALSE)</f>
        <v>Bwrdd Iechyd Prifysgol Hywel Dda</v>
      </c>
      <c r="G229" s="49" t="str">
        <f>IF('Programmes (ENG)'!G229="Supervisor to be confirmed", "Goruchwyliwr I'w Gadarnhau", 'Programmes (ENG)'!G229)</f>
        <v>Mr Robert Yate</v>
      </c>
      <c r="H229" s="47" t="str">
        <f>VLOOKUP('Programmes (ENG)'!H229, 'CWM &amp; Location'!B:D, 2, FALSE)</f>
        <v>Ysbyty Cyffredinol Glangwili</v>
      </c>
      <c r="I229" s="47" t="str">
        <f>VLOOKUP('Programmes (ENG)'!I229, 'CWM &amp; Location'!B:D, 2, FALSE)</f>
        <v>Caerfyrddin</v>
      </c>
      <c r="J229" s="47" t="str">
        <f>IF('Master List'!I229="", VLOOKUP('Master List'!H229, 'CWM &amp; Location'!B:D, 2, FALSE), CONCATENATE(VLOOKUP('Master List'!H229, 'CWM &amp; Location'!B:D, 2, FALSE), " / ", VLOOKUP('Master List'!I229, 'CWM &amp; Location'!B:D, 2, FALSE)))</f>
        <v>Trawma Llawdriniaeth Orthopedig</v>
      </c>
      <c r="K229" s="47" t="str">
        <f>IF('Programmes (ENG)'!K229="Supervisor to be confirmed", "Goruchwyliwr I'w Gadarnhau", 'Programmes (ENG)'!K229)</f>
        <v>Mr Robert Yate</v>
      </c>
      <c r="L229" s="47" t="str">
        <f>VLOOKUP('Programmes (ENG)'!L229, 'CWM &amp; Location'!B:D, 2, FALSE)</f>
        <v>Ysbyty Cyffredinol Glangwili</v>
      </c>
      <c r="M229" s="47" t="str">
        <f>VLOOKUP('Programmes (ENG)'!M229, 'CWM &amp; Location'!B:D, 2, FALSE)</f>
        <v>Caerfyrddin</v>
      </c>
      <c r="N229" s="47" t="str">
        <f>IF('Master List'!O229="", VLOOKUP('Master List'!N229, 'CWM &amp; Location'!B:D, 2, FALSE), CONCATENATE(VLOOKUP('Master List'!N229, 'CWM &amp; Location'!B:D, 2, FALSE), " / ", VLOOKUP('Master List'!O229, 'CWM &amp; Location'!B:D, 2, FALSE)))</f>
        <v>Meddygaeth Frys / Uned Asesu Meddygol Acíwt</v>
      </c>
      <c r="O229" s="47" t="str">
        <f>IF('Programmes (ENG)'!O229="Supervisor to be confirmed", "Goruchwyliwr I'w Gadarnhau", 'Programmes (ENG)'!O229)</f>
        <v>Mr Nigel Waghorne</v>
      </c>
      <c r="P229" s="47" t="str">
        <f>VLOOKUP('Programmes (ENG)'!P229, 'CWM &amp; Location'!B:D, 2, FALSE)</f>
        <v>Ysbyty'r Tywysog Philip</v>
      </c>
      <c r="Q229" s="47" t="str">
        <f>VLOOKUP('Programmes (ENG)'!Q229, 'CWM &amp; Location'!B:D, 2, FALSE)</f>
        <v>Llanelli</v>
      </c>
      <c r="R229" s="47" t="str">
        <f>IF('Master List'!U229="", VLOOKUP('Master List'!T229, 'CWM &amp; Location'!B:D, 2, FALSE), CONCATENATE(VLOOKUP('Master List'!T229, 'CWM &amp; Location'!B:D, 2, FALSE), " / ", VLOOKUP('Master List'!U229, 'CWM &amp; Location'!B:D, 2, FALSE)))</f>
        <v>Meddygaeth Liniarol / Hematoleg</v>
      </c>
      <c r="S229" s="47" t="str">
        <f>IF('Programmes (ENG)'!S229="Supervisor to be confirmed", "Goruchwyliwr I'w Gadarnhau", 'Programmes (ENG)'!S229)</f>
        <v>Dr Helen Fielding</v>
      </c>
      <c r="T229" s="49" t="str">
        <f>IF('Master List'!Y229="", "", VLOOKUP('Programmes (ENG)'!T229, 'CWM &amp; Location'!B:D, 2, FALSE))</f>
        <v/>
      </c>
      <c r="U229" s="49" t="str">
        <f>IF(T229="", "", VLOOKUP('Programmes (ENG)'!U229, 'CWM &amp; Location'!B:D, 2, FALSE))</f>
        <v/>
      </c>
      <c r="V229" s="49" t="str">
        <f>IF('Programmes (ENG)'!V229="", "", VLOOKUP('Programmes (ENG)'!V229, 'CWM &amp; Location'!B:D, 2, FALSE))</f>
        <v/>
      </c>
      <c r="W229" s="49" t="str">
        <f>IF('Programmes (ENG)'!W229="", "", IF('Programmes (ENG)'!W229="Supervisor to be confirmed", 'CWM &amp; Location'!$C$207, 'Programmes (ENG)'!W229))</f>
        <v/>
      </c>
    </row>
    <row r="230" spans="1:23" ht="33.75" customHeight="1" x14ac:dyDescent="0.25">
      <c r="A230" s="47" t="str">
        <f>'Master List'!A230</f>
        <v>FP</v>
      </c>
      <c r="B230" s="47" t="str">
        <f>'Master List'!B230</f>
        <v>F2/7A2E/077a</v>
      </c>
      <c r="C230" s="47" t="str">
        <f>'Master List'!C230</f>
        <v>WAL/F2/077a</v>
      </c>
      <c r="D230" s="48">
        <f>'Programmes (ENG)'!D230</f>
        <v>1</v>
      </c>
      <c r="E230" s="54" t="str">
        <f t="shared" si="3"/>
        <v>Trawma Llawdriniaeth Orthopedig, Meddygaeth Gyffredinol (Mewnol) / Endocrinoleg a Diabetes Mellitus, Meddygaeth Frys / Uned Asesu Meddygol Acíwt</v>
      </c>
      <c r="F230" s="49" t="str">
        <f>VLOOKUP('Programmes (ENG)'!F230, 'CWM &amp; Location'!B:D, 2, FALSE)</f>
        <v>Bwrdd Iechyd Prifysgol Hywel Dda</v>
      </c>
      <c r="G230" s="49" t="str">
        <f>IF('Programmes (ENG)'!G230="Supervisor to be confirmed", "Goruchwyliwr I'w Gadarnhau", 'Programmes (ENG)'!G230)</f>
        <v>Mr Owain Ennis</v>
      </c>
      <c r="H230" s="47" t="str">
        <f>VLOOKUP('Programmes (ENG)'!H230, 'CWM &amp; Location'!B:D, 2, FALSE)</f>
        <v>Ysbyty Cyffredinol Glangwili</v>
      </c>
      <c r="I230" s="47" t="str">
        <f>VLOOKUP('Programmes (ENG)'!I230, 'CWM &amp; Location'!B:D, 2, FALSE)</f>
        <v>Caerfyrddin</v>
      </c>
      <c r="J230" s="47" t="str">
        <f>IF('Master List'!I230="", VLOOKUP('Master List'!H230, 'CWM &amp; Location'!B:D, 2, FALSE), CONCATENATE(VLOOKUP('Master List'!H230, 'CWM &amp; Location'!B:D, 2, FALSE), " / ", VLOOKUP('Master List'!I230, 'CWM &amp; Location'!B:D, 2, FALSE)))</f>
        <v>Trawma Llawdriniaeth Orthopedig</v>
      </c>
      <c r="K230" s="47" t="str">
        <f>IF('Programmes (ENG)'!K230="Supervisor to be confirmed", "Goruchwyliwr I'w Gadarnhau", 'Programmes (ENG)'!K230)</f>
        <v>Mr Owain Ennis</v>
      </c>
      <c r="L230" s="47" t="str">
        <f>VLOOKUP('Programmes (ENG)'!L230, 'CWM &amp; Location'!B:D, 2, FALSE)</f>
        <v>Ysbyty Cyffredinol Glangwili</v>
      </c>
      <c r="M230" s="47" t="str">
        <f>VLOOKUP('Programmes (ENG)'!M230, 'CWM &amp; Location'!B:D, 2, FALSE)</f>
        <v>Caerfyrddin</v>
      </c>
      <c r="N230" s="47" t="str">
        <f>IF('Master List'!O230="", VLOOKUP('Master List'!N230, 'CWM &amp; Location'!B:D, 2, FALSE), CONCATENATE(VLOOKUP('Master List'!N230, 'CWM &amp; Location'!B:D, 2, FALSE), " / ", VLOOKUP('Master List'!O230, 'CWM &amp; Location'!B:D, 2, FALSE)))</f>
        <v>Meddygaeth Gyffredinol (Mewnol) / Endocrinoleg a Diabetes Mellitus</v>
      </c>
      <c r="O230" s="47" t="str">
        <f>IF('Programmes (ENG)'!O230="Supervisor to be confirmed", "Goruchwyliwr I'w Gadarnhau", 'Programmes (ENG)'!O230)</f>
        <v>Dr Stamatios Zouras</v>
      </c>
      <c r="P230" s="47" t="str">
        <f>VLOOKUP('Programmes (ENG)'!P230, 'CWM &amp; Location'!B:D, 2, FALSE)</f>
        <v>Ysbyty Cyffredinol Glangwili</v>
      </c>
      <c r="Q230" s="47" t="str">
        <f>VLOOKUP('Programmes (ENG)'!Q230, 'CWM &amp; Location'!B:D, 2, FALSE)</f>
        <v>Caerfyrddin</v>
      </c>
      <c r="R230" s="47" t="str">
        <f>IF('Master List'!U230="", VLOOKUP('Master List'!T230, 'CWM &amp; Location'!B:D, 2, FALSE), CONCATENATE(VLOOKUP('Master List'!T230, 'CWM &amp; Location'!B:D, 2, FALSE), " / ", VLOOKUP('Master List'!U230, 'CWM &amp; Location'!B:D, 2, FALSE)))</f>
        <v>Meddygaeth Frys / Uned Asesu Meddygol Acíwt</v>
      </c>
      <c r="S230" s="47" t="str">
        <f>IF('Programmes (ENG)'!S230="Supervisor to be confirmed", "Goruchwyliwr I'w Gadarnhau", 'Programmes (ENG)'!S230)</f>
        <v>Mr Nigel Waghorne</v>
      </c>
      <c r="T230" s="49" t="str">
        <f>IF('Master List'!Y230="", "", VLOOKUP('Programmes (ENG)'!T230, 'CWM &amp; Location'!B:D, 2, FALSE))</f>
        <v/>
      </c>
      <c r="U230" s="49" t="str">
        <f>IF(T230="", "", VLOOKUP('Programmes (ENG)'!U230, 'CWM &amp; Location'!B:D, 2, FALSE))</f>
        <v/>
      </c>
      <c r="V230" s="49" t="str">
        <f>IF('Programmes (ENG)'!V230="", "", VLOOKUP('Programmes (ENG)'!V230, 'CWM &amp; Location'!B:D, 2, FALSE))</f>
        <v/>
      </c>
      <c r="W230" s="49" t="str">
        <f>IF('Programmes (ENG)'!W230="", "", IF('Programmes (ENG)'!W230="Supervisor to be confirmed", 'CWM &amp; Location'!$C$207, 'Programmes (ENG)'!W230))</f>
        <v/>
      </c>
    </row>
    <row r="231" spans="1:23" ht="33.75" customHeight="1" x14ac:dyDescent="0.25">
      <c r="A231" s="47" t="str">
        <f>'Master List'!A231</f>
        <v>FP</v>
      </c>
      <c r="B231" s="47" t="str">
        <f>'Master List'!B231</f>
        <v>F2/7A2E/077b</v>
      </c>
      <c r="C231" s="47" t="str">
        <f>'Master List'!C231</f>
        <v>WAL/F2/077b</v>
      </c>
      <c r="D231" s="48">
        <f>'Programmes (ENG)'!D231</f>
        <v>1</v>
      </c>
      <c r="E231" s="54" t="str">
        <f t="shared" si="3"/>
        <v>Meddygaeth Frys / Uned Asesu Meddygol Acíwt, Trawma Llawdriniaeth Orthopedig, Meddygaeth Gyffredinol (Mewnol) / Endocrinoleg a Diabetes Mellitus</v>
      </c>
      <c r="F231" s="49" t="str">
        <f>VLOOKUP('Programmes (ENG)'!F231, 'CWM &amp; Location'!B:D, 2, FALSE)</f>
        <v>Bwrdd Iechyd Prifysgol Hywel Dda</v>
      </c>
      <c r="G231" s="49" t="str">
        <f>IF('Programmes (ENG)'!G231="Supervisor to be confirmed", "Goruchwyliwr I'w Gadarnhau", 'Programmes (ENG)'!G231)</f>
        <v>Mr Nigel Waghorne</v>
      </c>
      <c r="H231" s="47" t="str">
        <f>VLOOKUP('Programmes (ENG)'!H231, 'CWM &amp; Location'!B:D, 2, FALSE)</f>
        <v>Ysbyty Cyffredinol Glangwili</v>
      </c>
      <c r="I231" s="47" t="str">
        <f>VLOOKUP('Programmes (ENG)'!I231, 'CWM &amp; Location'!B:D, 2, FALSE)</f>
        <v>Caerfyrddin</v>
      </c>
      <c r="J231" s="47" t="str">
        <f>IF('Master List'!I231="", VLOOKUP('Master List'!H231, 'CWM &amp; Location'!B:D, 2, FALSE), CONCATENATE(VLOOKUP('Master List'!H231, 'CWM &amp; Location'!B:D, 2, FALSE), " / ", VLOOKUP('Master List'!I231, 'CWM &amp; Location'!B:D, 2, FALSE)))</f>
        <v>Meddygaeth Frys / Uned Asesu Meddygol Acíwt</v>
      </c>
      <c r="K231" s="47" t="str">
        <f>IF('Programmes (ENG)'!K231="Supervisor to be confirmed", "Goruchwyliwr I'w Gadarnhau", 'Programmes (ENG)'!K231)</f>
        <v>Mr Nigel Waghorne</v>
      </c>
      <c r="L231" s="47" t="str">
        <f>VLOOKUP('Programmes (ENG)'!L231, 'CWM &amp; Location'!B:D, 2, FALSE)</f>
        <v>Ysbyty Cyffredinol Glangwili</v>
      </c>
      <c r="M231" s="47" t="str">
        <f>VLOOKUP('Programmes (ENG)'!M231, 'CWM &amp; Location'!B:D, 2, FALSE)</f>
        <v>Caerfyrddin</v>
      </c>
      <c r="N231" s="47" t="str">
        <f>IF('Master List'!O231="", VLOOKUP('Master List'!N231, 'CWM &amp; Location'!B:D, 2, FALSE), CONCATENATE(VLOOKUP('Master List'!N231, 'CWM &amp; Location'!B:D, 2, FALSE), " / ", VLOOKUP('Master List'!O231, 'CWM &amp; Location'!B:D, 2, FALSE)))</f>
        <v>Trawma Llawdriniaeth Orthopedig</v>
      </c>
      <c r="O231" s="47" t="str">
        <f>IF('Programmes (ENG)'!O231="Supervisor to be confirmed", "Goruchwyliwr I'w Gadarnhau", 'Programmes (ENG)'!O231)</f>
        <v>Mr Owain Ennis</v>
      </c>
      <c r="P231" s="47" t="str">
        <f>VLOOKUP('Programmes (ENG)'!P231, 'CWM &amp; Location'!B:D, 2, FALSE)</f>
        <v>Ysbyty Cyffredinol Glangwili</v>
      </c>
      <c r="Q231" s="47" t="str">
        <f>VLOOKUP('Programmes (ENG)'!Q231, 'CWM &amp; Location'!B:D, 2, FALSE)</f>
        <v>Caerfyrddin</v>
      </c>
      <c r="R231" s="47" t="str">
        <f>IF('Master List'!U231="", VLOOKUP('Master List'!T231, 'CWM &amp; Location'!B:D, 2, FALSE), CONCATENATE(VLOOKUP('Master List'!T231, 'CWM &amp; Location'!B:D, 2, FALSE), " / ", VLOOKUP('Master List'!U231, 'CWM &amp; Location'!B:D, 2, FALSE)))</f>
        <v>Meddygaeth Gyffredinol (Mewnol) / Endocrinoleg a Diabetes Mellitus</v>
      </c>
      <c r="S231" s="47" t="str">
        <f>IF('Programmes (ENG)'!S231="Supervisor to be confirmed", "Goruchwyliwr I'w Gadarnhau", 'Programmes (ENG)'!S231)</f>
        <v>Dr Stamatios Zouras</v>
      </c>
      <c r="T231" s="49" t="str">
        <f>IF('Master List'!Y231="", "", VLOOKUP('Programmes (ENG)'!T231, 'CWM &amp; Location'!B:D, 2, FALSE))</f>
        <v/>
      </c>
      <c r="U231" s="49" t="str">
        <f>IF(T231="", "", VLOOKUP('Programmes (ENG)'!U231, 'CWM &amp; Location'!B:D, 2, FALSE))</f>
        <v/>
      </c>
      <c r="V231" s="49" t="str">
        <f>IF('Programmes (ENG)'!V231="", "", VLOOKUP('Programmes (ENG)'!V231, 'CWM &amp; Location'!B:D, 2, FALSE))</f>
        <v/>
      </c>
      <c r="W231" s="49" t="str">
        <f>IF('Programmes (ENG)'!W231="", "", IF('Programmes (ENG)'!W231="Supervisor to be confirmed", 'CWM &amp; Location'!$C$207, 'Programmes (ENG)'!W231))</f>
        <v/>
      </c>
    </row>
    <row r="232" spans="1:23" ht="33.75" customHeight="1" x14ac:dyDescent="0.25">
      <c r="A232" s="47" t="str">
        <f>'Master List'!A232</f>
        <v>FP</v>
      </c>
      <c r="B232" s="47" t="str">
        <f>'Master List'!B232</f>
        <v>F2/7A2E/077c</v>
      </c>
      <c r="C232" s="47" t="str">
        <f>'Master List'!C232</f>
        <v>WAL/F2/077c</v>
      </c>
      <c r="D232" s="48">
        <f>'Programmes (ENG)'!D232</f>
        <v>1</v>
      </c>
      <c r="E232" s="54" t="str">
        <f t="shared" si="3"/>
        <v>Meddygaeth Gyffredinol (Mewnol) / Endocrinoleg a Diabetes Mellitus, Meddygaeth Frys / Uned Asesu Meddygol Acíwt, Trawma Llawdriniaeth Orthopedig</v>
      </c>
      <c r="F232" s="49" t="str">
        <f>VLOOKUP('Programmes (ENG)'!F232, 'CWM &amp; Location'!B:D, 2, FALSE)</f>
        <v>Bwrdd Iechyd Prifysgol Hywel Dda</v>
      </c>
      <c r="G232" s="49" t="str">
        <f>IF('Programmes (ENG)'!G232="Supervisor to be confirmed", "Goruchwyliwr I'w Gadarnhau", 'Programmes (ENG)'!G232)</f>
        <v>Dr Stamatios Zouras</v>
      </c>
      <c r="H232" s="47" t="str">
        <f>VLOOKUP('Programmes (ENG)'!H232, 'CWM &amp; Location'!B:D, 2, FALSE)</f>
        <v>Ysbyty Cyffredinol Glangwili</v>
      </c>
      <c r="I232" s="47" t="str">
        <f>VLOOKUP('Programmes (ENG)'!I232, 'CWM &amp; Location'!B:D, 2, FALSE)</f>
        <v>Caerfyrddin</v>
      </c>
      <c r="J232" s="47" t="str">
        <f>IF('Master List'!I232="", VLOOKUP('Master List'!H232, 'CWM &amp; Location'!B:D, 2, FALSE), CONCATENATE(VLOOKUP('Master List'!H232, 'CWM &amp; Location'!B:D, 2, FALSE), " / ", VLOOKUP('Master List'!I232, 'CWM &amp; Location'!B:D, 2, FALSE)))</f>
        <v>Meddygaeth Gyffredinol (Mewnol) / Endocrinoleg a Diabetes Mellitus</v>
      </c>
      <c r="K232" s="47" t="str">
        <f>IF('Programmes (ENG)'!K232="Supervisor to be confirmed", "Goruchwyliwr I'w Gadarnhau", 'Programmes (ENG)'!K232)</f>
        <v>Dr Stamatios Zouras</v>
      </c>
      <c r="L232" s="47" t="str">
        <f>VLOOKUP('Programmes (ENG)'!L232, 'CWM &amp; Location'!B:D, 2, FALSE)</f>
        <v>Ysbyty Cyffredinol Glangwili</v>
      </c>
      <c r="M232" s="47" t="str">
        <f>VLOOKUP('Programmes (ENG)'!M232, 'CWM &amp; Location'!B:D, 2, FALSE)</f>
        <v>Caerfyrddin</v>
      </c>
      <c r="N232" s="47" t="str">
        <f>IF('Master List'!O232="", VLOOKUP('Master List'!N232, 'CWM &amp; Location'!B:D, 2, FALSE), CONCATENATE(VLOOKUP('Master List'!N232, 'CWM &amp; Location'!B:D, 2, FALSE), " / ", VLOOKUP('Master List'!O232, 'CWM &amp; Location'!B:D, 2, FALSE)))</f>
        <v>Meddygaeth Frys / Uned Asesu Meddygol Acíwt</v>
      </c>
      <c r="O232" s="47" t="str">
        <f>IF('Programmes (ENG)'!O232="Supervisor to be confirmed", "Goruchwyliwr I'w Gadarnhau", 'Programmes (ENG)'!O232)</f>
        <v>Mr Nigel Waghorne</v>
      </c>
      <c r="P232" s="47" t="str">
        <f>VLOOKUP('Programmes (ENG)'!P232, 'CWM &amp; Location'!B:D, 2, FALSE)</f>
        <v>Ysbyty Cyffredinol Glangwili</v>
      </c>
      <c r="Q232" s="47" t="str">
        <f>VLOOKUP('Programmes (ENG)'!Q232, 'CWM &amp; Location'!B:D, 2, FALSE)</f>
        <v>Caerfyrddin</v>
      </c>
      <c r="R232" s="47" t="str">
        <f>IF('Master List'!U232="", VLOOKUP('Master List'!T232, 'CWM &amp; Location'!B:D, 2, FALSE), CONCATENATE(VLOOKUP('Master List'!T232, 'CWM &amp; Location'!B:D, 2, FALSE), " / ", VLOOKUP('Master List'!U232, 'CWM &amp; Location'!B:D, 2, FALSE)))</f>
        <v>Trawma Llawdriniaeth Orthopedig</v>
      </c>
      <c r="S232" s="47" t="str">
        <f>IF('Programmes (ENG)'!S232="Supervisor to be confirmed", "Goruchwyliwr I'w Gadarnhau", 'Programmes (ENG)'!S232)</f>
        <v>Mr Owain Ennis</v>
      </c>
      <c r="T232" s="49" t="str">
        <f>IF('Master List'!Y232="", "", VLOOKUP('Programmes (ENG)'!T232, 'CWM &amp; Location'!B:D, 2, FALSE))</f>
        <v/>
      </c>
      <c r="U232" s="49" t="str">
        <f>IF(T232="", "", VLOOKUP('Programmes (ENG)'!U232, 'CWM &amp; Location'!B:D, 2, FALSE))</f>
        <v/>
      </c>
      <c r="V232" s="49" t="str">
        <f>IF('Programmes (ENG)'!V232="", "", VLOOKUP('Programmes (ENG)'!V232, 'CWM &amp; Location'!B:D, 2, FALSE))</f>
        <v/>
      </c>
      <c r="W232" s="49" t="str">
        <f>IF('Programmes (ENG)'!W232="", "", IF('Programmes (ENG)'!W232="Supervisor to be confirmed", 'CWM &amp; Location'!$C$207, 'Programmes (ENG)'!W232))</f>
        <v/>
      </c>
    </row>
    <row r="233" spans="1:23" ht="33.75" customHeight="1" x14ac:dyDescent="0.25">
      <c r="A233" s="47" t="str">
        <f>'Master List'!A233</f>
        <v>FP</v>
      </c>
      <c r="B233" s="47" t="str">
        <f>'Master List'!B233</f>
        <v>F2/7A2E/078a</v>
      </c>
      <c r="C233" s="47" t="str">
        <f>'Master List'!C233</f>
        <v>WAL/F2/078a</v>
      </c>
      <c r="D233" s="48">
        <f>'Programmes (ENG)'!D233</f>
        <v>1</v>
      </c>
      <c r="E233" s="54" t="str">
        <f t="shared" si="3"/>
        <v>Meddygaeth Gyffredinol (Mewnol) / Cardioleg, Wroleg, Practis Cyffredinol</v>
      </c>
      <c r="F233" s="49" t="str">
        <f>VLOOKUP('Programmes (ENG)'!F233, 'CWM &amp; Location'!B:D, 2, FALSE)</f>
        <v>Bwrdd Iechyd Prifysgol Hywel Dda</v>
      </c>
      <c r="G233" s="49" t="str">
        <f>IF('Programmes (ENG)'!G233="Supervisor to be confirmed", "Goruchwyliwr I'w Gadarnhau", 'Programmes (ENG)'!G233)</f>
        <v>Dr Eiry Edmunds</v>
      </c>
      <c r="H233" s="47" t="str">
        <f>VLOOKUP('Programmes (ENG)'!H233, 'CWM &amp; Location'!B:D, 2, FALSE)</f>
        <v>Ysbyty Cyffredinol Glangwili</v>
      </c>
      <c r="I233" s="47" t="str">
        <f>VLOOKUP('Programmes (ENG)'!I233, 'CWM &amp; Location'!B:D, 2, FALSE)</f>
        <v>Caerfyrddin</v>
      </c>
      <c r="J233" s="47" t="str">
        <f>IF('Master List'!I233="", VLOOKUP('Master List'!H233, 'CWM &amp; Location'!B:D, 2, FALSE), CONCATENATE(VLOOKUP('Master List'!H233, 'CWM &amp; Location'!B:D, 2, FALSE), " / ", VLOOKUP('Master List'!I233, 'CWM &amp; Location'!B:D, 2, FALSE)))</f>
        <v>Meddygaeth Gyffredinol (Mewnol) / Cardioleg</v>
      </c>
      <c r="K233" s="47" t="str">
        <f>IF('Programmes (ENG)'!K233="Supervisor to be confirmed", "Goruchwyliwr I'w Gadarnhau", 'Programmes (ENG)'!K233)</f>
        <v>Dr Eiry Edmunds</v>
      </c>
      <c r="L233" s="47" t="str">
        <f>VLOOKUP('Programmes (ENG)'!L233, 'CWM &amp; Location'!B:D, 2, FALSE)</f>
        <v>Ysbyty Cyffredinol Glangwili</v>
      </c>
      <c r="M233" s="47" t="str">
        <f>VLOOKUP('Programmes (ENG)'!M233, 'CWM &amp; Location'!B:D, 2, FALSE)</f>
        <v>Caerfyrddin</v>
      </c>
      <c r="N233" s="47" t="str">
        <f>IF('Master List'!O233="", VLOOKUP('Master List'!N233, 'CWM &amp; Location'!B:D, 2, FALSE), CONCATENATE(VLOOKUP('Master List'!N233, 'CWM &amp; Location'!B:D, 2, FALSE), " / ", VLOOKUP('Master List'!O233, 'CWM &amp; Location'!B:D, 2, FALSE)))</f>
        <v>Wroleg</v>
      </c>
      <c r="O233" s="47" t="str">
        <f>IF('Programmes (ENG)'!O233="Supervisor to be confirmed", "Goruchwyliwr I'w Gadarnhau", 'Programmes (ENG)'!O233)</f>
        <v>Mr Mahmoud Shafii</v>
      </c>
      <c r="P233" s="47" t="str">
        <f>VLOOKUP('Programmes (ENG)'!P233, 'CWM &amp; Location'!B:D, 2, FALSE)</f>
        <v>Llwynhendy Health Centre</v>
      </c>
      <c r="Q233" s="47" t="str">
        <f>VLOOKUP('Programmes (ENG)'!Q233, 'CWM &amp; Location'!B:D, 2, FALSE)</f>
        <v>Llwynhendy</v>
      </c>
      <c r="R233" s="47" t="str">
        <f>IF('Master List'!U233="", VLOOKUP('Master List'!T233, 'CWM &amp; Location'!B:D, 2, FALSE), CONCATENATE(VLOOKUP('Master List'!T233, 'CWM &amp; Location'!B:D, 2, FALSE), " / ", VLOOKUP('Master List'!U233, 'CWM &amp; Location'!B:D, 2, FALSE)))</f>
        <v>Practis Cyffredinol</v>
      </c>
      <c r="S233" s="47" t="str">
        <f>IF('Programmes (ENG)'!S233="Supervisor to be confirmed", "Goruchwyliwr I'w Gadarnhau", 'Programmes (ENG)'!S233)</f>
        <v>Dr Rachel Devonald</v>
      </c>
      <c r="T233" s="49" t="str">
        <f>IF('Master List'!Y233="", "", VLOOKUP('Programmes (ENG)'!T233, 'CWM &amp; Location'!B:D, 2, FALSE))</f>
        <v/>
      </c>
      <c r="U233" s="49" t="str">
        <f>IF(T233="", "", VLOOKUP('Programmes (ENG)'!U233, 'CWM &amp; Location'!B:D, 2, FALSE))</f>
        <v/>
      </c>
      <c r="V233" s="49" t="str">
        <f>IF('Programmes (ENG)'!V233="", "", VLOOKUP('Programmes (ENG)'!V233, 'CWM &amp; Location'!B:D, 2, FALSE))</f>
        <v/>
      </c>
      <c r="W233" s="49" t="str">
        <f>IF('Programmes (ENG)'!W233="", "", IF('Programmes (ENG)'!W233="Supervisor to be confirmed", 'CWM &amp; Location'!$C$207, 'Programmes (ENG)'!W233))</f>
        <v/>
      </c>
    </row>
    <row r="234" spans="1:23" ht="33.75" customHeight="1" x14ac:dyDescent="0.25">
      <c r="A234" s="47" t="str">
        <f>'Master List'!A234</f>
        <v>FP</v>
      </c>
      <c r="B234" s="47" t="str">
        <f>'Master List'!B234</f>
        <v>F2/7A2E/078b</v>
      </c>
      <c r="C234" s="47" t="str">
        <f>'Master List'!C234</f>
        <v>WAL/F2/078b</v>
      </c>
      <c r="D234" s="48">
        <f>'Programmes (ENG)'!D234</f>
        <v>1</v>
      </c>
      <c r="E234" s="54" t="str">
        <f t="shared" si="3"/>
        <v>Practis Cyffredinol, Meddygaeth Gyffredinol (Mewnol) / Cardioleg, Wroleg</v>
      </c>
      <c r="F234" s="49" t="str">
        <f>VLOOKUP('Programmes (ENG)'!F234, 'CWM &amp; Location'!B:D, 2, FALSE)</f>
        <v>Bwrdd Iechyd Prifysgol Hywel Dda</v>
      </c>
      <c r="G234" s="49" t="str">
        <f>IF('Programmes (ENG)'!G234="Supervisor to be confirmed", "Goruchwyliwr I'w Gadarnhau", 'Programmes (ENG)'!G234)</f>
        <v>Dr Rachel Devonald</v>
      </c>
      <c r="H234" s="47" t="str">
        <f>VLOOKUP('Programmes (ENG)'!H234, 'CWM &amp; Location'!B:D, 2, FALSE)</f>
        <v>Llwynhendy Health Centre</v>
      </c>
      <c r="I234" s="47" t="str">
        <f>VLOOKUP('Programmes (ENG)'!I234, 'CWM &amp; Location'!B:D, 2, FALSE)</f>
        <v>Llwynhendy</v>
      </c>
      <c r="J234" s="47" t="str">
        <f>IF('Master List'!I234="", VLOOKUP('Master List'!H234, 'CWM &amp; Location'!B:D, 2, FALSE), CONCATENATE(VLOOKUP('Master List'!H234, 'CWM &amp; Location'!B:D, 2, FALSE), " / ", VLOOKUP('Master List'!I234, 'CWM &amp; Location'!B:D, 2, FALSE)))</f>
        <v>Practis Cyffredinol</v>
      </c>
      <c r="K234" s="47" t="str">
        <f>IF('Programmes (ENG)'!K234="Supervisor to be confirmed", "Goruchwyliwr I'w Gadarnhau", 'Programmes (ENG)'!K234)</f>
        <v>Dr Rachel Devonald</v>
      </c>
      <c r="L234" s="47" t="str">
        <f>VLOOKUP('Programmes (ENG)'!L234, 'CWM &amp; Location'!B:D, 2, FALSE)</f>
        <v>Ysbyty Cyffredinol Glangwili</v>
      </c>
      <c r="M234" s="47" t="str">
        <f>VLOOKUP('Programmes (ENG)'!M234, 'CWM &amp; Location'!B:D, 2, FALSE)</f>
        <v>Caerfyrddin</v>
      </c>
      <c r="N234" s="47" t="str">
        <f>IF('Master List'!O234="", VLOOKUP('Master List'!N234, 'CWM &amp; Location'!B:D, 2, FALSE), CONCATENATE(VLOOKUP('Master List'!N234, 'CWM &amp; Location'!B:D, 2, FALSE), " / ", VLOOKUP('Master List'!O234, 'CWM &amp; Location'!B:D, 2, FALSE)))</f>
        <v>Meddygaeth Gyffredinol (Mewnol) / Cardioleg</v>
      </c>
      <c r="O234" s="47" t="str">
        <f>IF('Programmes (ENG)'!O234="Supervisor to be confirmed", "Goruchwyliwr I'w Gadarnhau", 'Programmes (ENG)'!O234)</f>
        <v>Dr Eiry Edmunds</v>
      </c>
      <c r="P234" s="47" t="str">
        <f>VLOOKUP('Programmes (ENG)'!P234, 'CWM &amp; Location'!B:D, 2, FALSE)</f>
        <v>Ysbyty Cyffredinol Glangwili</v>
      </c>
      <c r="Q234" s="47" t="str">
        <f>VLOOKUP('Programmes (ENG)'!Q234, 'CWM &amp; Location'!B:D, 2, FALSE)</f>
        <v>Caerfyrddin</v>
      </c>
      <c r="R234" s="47" t="str">
        <f>IF('Master List'!U234="", VLOOKUP('Master List'!T234, 'CWM &amp; Location'!B:D, 2, FALSE), CONCATENATE(VLOOKUP('Master List'!T234, 'CWM &amp; Location'!B:D, 2, FALSE), " / ", VLOOKUP('Master List'!U234, 'CWM &amp; Location'!B:D, 2, FALSE)))</f>
        <v>Wroleg</v>
      </c>
      <c r="S234" s="47" t="str">
        <f>IF('Programmes (ENG)'!S234="Supervisor to be confirmed", "Goruchwyliwr I'w Gadarnhau", 'Programmes (ENG)'!S234)</f>
        <v>Mr Mahmoud Shafii</v>
      </c>
      <c r="T234" s="49" t="str">
        <f>IF('Master List'!Y234="", "", VLOOKUP('Programmes (ENG)'!T234, 'CWM &amp; Location'!B:D, 2, FALSE))</f>
        <v/>
      </c>
      <c r="U234" s="49" t="str">
        <f>IF(T234="", "", VLOOKUP('Programmes (ENG)'!U234, 'CWM &amp; Location'!B:D, 2, FALSE))</f>
        <v/>
      </c>
      <c r="V234" s="49" t="str">
        <f>IF('Programmes (ENG)'!V234="", "", VLOOKUP('Programmes (ENG)'!V234, 'CWM &amp; Location'!B:D, 2, FALSE))</f>
        <v/>
      </c>
      <c r="W234" s="49" t="str">
        <f>IF('Programmes (ENG)'!W234="", "", IF('Programmes (ENG)'!W234="Supervisor to be confirmed", 'CWM &amp; Location'!$C$207, 'Programmes (ENG)'!W234))</f>
        <v/>
      </c>
    </row>
    <row r="235" spans="1:23" ht="33.75" customHeight="1" x14ac:dyDescent="0.25">
      <c r="A235" s="47" t="str">
        <f>'Master List'!A235</f>
        <v>FP</v>
      </c>
      <c r="B235" s="47" t="str">
        <f>'Master List'!B235</f>
        <v>F2/7A2E/078c</v>
      </c>
      <c r="C235" s="47" t="str">
        <f>'Master List'!C235</f>
        <v>WAL/F2/078c</v>
      </c>
      <c r="D235" s="48">
        <f>'Programmes (ENG)'!D235</f>
        <v>1</v>
      </c>
      <c r="E235" s="54" t="str">
        <f t="shared" si="3"/>
        <v>Wroleg, Practis Cyffredinol, Meddygaeth Gyffredinol (Mewnol) / Cardioleg</v>
      </c>
      <c r="F235" s="49" t="str">
        <f>VLOOKUP('Programmes (ENG)'!F235, 'CWM &amp; Location'!B:D, 2, FALSE)</f>
        <v>Bwrdd Iechyd Prifysgol Hywel Dda</v>
      </c>
      <c r="G235" s="49" t="str">
        <f>IF('Programmes (ENG)'!G235="Supervisor to be confirmed", "Goruchwyliwr I'w Gadarnhau", 'Programmes (ENG)'!G235)</f>
        <v>Mr Mahmoud Shafii</v>
      </c>
      <c r="H235" s="47" t="str">
        <f>VLOOKUP('Programmes (ENG)'!H235, 'CWM &amp; Location'!B:D, 2, FALSE)</f>
        <v>Ysbyty Cyffredinol Glangwili</v>
      </c>
      <c r="I235" s="47" t="str">
        <f>VLOOKUP('Programmes (ENG)'!I235, 'CWM &amp; Location'!B:D, 2, FALSE)</f>
        <v>Caerfyrddin</v>
      </c>
      <c r="J235" s="47" t="str">
        <f>IF('Master List'!I235="", VLOOKUP('Master List'!H235, 'CWM &amp; Location'!B:D, 2, FALSE), CONCATENATE(VLOOKUP('Master List'!H235, 'CWM &amp; Location'!B:D, 2, FALSE), " / ", VLOOKUP('Master List'!I235, 'CWM &amp; Location'!B:D, 2, FALSE)))</f>
        <v>Wroleg</v>
      </c>
      <c r="K235" s="47" t="str">
        <f>IF('Programmes (ENG)'!K235="Supervisor to be confirmed", "Goruchwyliwr I'w Gadarnhau", 'Programmes (ENG)'!K235)</f>
        <v>Mr Mahmoud Shafii</v>
      </c>
      <c r="L235" s="47" t="str">
        <f>VLOOKUP('Programmes (ENG)'!L235, 'CWM &amp; Location'!B:D, 2, FALSE)</f>
        <v>Llwynhendy Health Centre</v>
      </c>
      <c r="M235" s="47" t="str">
        <f>VLOOKUP('Programmes (ENG)'!M235, 'CWM &amp; Location'!B:D, 2, FALSE)</f>
        <v>Llwynhendy</v>
      </c>
      <c r="N235" s="47" t="str">
        <f>IF('Master List'!O235="", VLOOKUP('Master List'!N235, 'CWM &amp; Location'!B:D, 2, FALSE), CONCATENATE(VLOOKUP('Master List'!N235, 'CWM &amp; Location'!B:D, 2, FALSE), " / ", VLOOKUP('Master List'!O235, 'CWM &amp; Location'!B:D, 2, FALSE)))</f>
        <v>Practis Cyffredinol</v>
      </c>
      <c r="O235" s="47" t="str">
        <f>IF('Programmes (ENG)'!O235="Supervisor to be confirmed", "Goruchwyliwr I'w Gadarnhau", 'Programmes (ENG)'!O235)</f>
        <v>Dr Rachel Devonald</v>
      </c>
      <c r="P235" s="47" t="str">
        <f>VLOOKUP('Programmes (ENG)'!P235, 'CWM &amp; Location'!B:D, 2, FALSE)</f>
        <v>Ysbyty Cyffredinol Glangwili</v>
      </c>
      <c r="Q235" s="47" t="str">
        <f>VLOOKUP('Programmes (ENG)'!Q235, 'CWM &amp; Location'!B:D, 2, FALSE)</f>
        <v>Caerfyrddin</v>
      </c>
      <c r="R235" s="47" t="str">
        <f>IF('Master List'!U235="", VLOOKUP('Master List'!T235, 'CWM &amp; Location'!B:D, 2, FALSE), CONCATENATE(VLOOKUP('Master List'!T235, 'CWM &amp; Location'!B:D, 2, FALSE), " / ", VLOOKUP('Master List'!U235, 'CWM &amp; Location'!B:D, 2, FALSE)))</f>
        <v>Meddygaeth Gyffredinol (Mewnol) / Cardioleg</v>
      </c>
      <c r="S235" s="47" t="str">
        <f>IF('Programmes (ENG)'!S235="Supervisor to be confirmed", "Goruchwyliwr I'w Gadarnhau", 'Programmes (ENG)'!S235)</f>
        <v>Dr Eiry Edmunds</v>
      </c>
      <c r="T235" s="49" t="str">
        <f>IF('Master List'!Y235="", "", VLOOKUP('Programmes (ENG)'!T235, 'CWM &amp; Location'!B:D, 2, FALSE))</f>
        <v/>
      </c>
      <c r="U235" s="49" t="str">
        <f>IF(T235="", "", VLOOKUP('Programmes (ENG)'!U235, 'CWM &amp; Location'!B:D, 2, FALSE))</f>
        <v/>
      </c>
      <c r="V235" s="49" t="str">
        <f>IF('Programmes (ENG)'!V235="", "", VLOOKUP('Programmes (ENG)'!V235, 'CWM &amp; Location'!B:D, 2, FALSE))</f>
        <v/>
      </c>
      <c r="W235" s="49" t="str">
        <f>IF('Programmes (ENG)'!W235="", "", IF('Programmes (ENG)'!W235="Supervisor to be confirmed", 'CWM &amp; Location'!$C$207, 'Programmes (ENG)'!W235))</f>
        <v/>
      </c>
    </row>
    <row r="236" spans="1:23" ht="33.75" customHeight="1" x14ac:dyDescent="0.25">
      <c r="A236" s="47" t="str">
        <f>'Master List'!A236</f>
        <v>FP</v>
      </c>
      <c r="B236" s="47" t="str">
        <f>'Master List'!B236</f>
        <v>F2/7A2W-7A2E/079a</v>
      </c>
      <c r="C236" s="47" t="str">
        <f>'Master List'!C236</f>
        <v>WAL/F2/079a</v>
      </c>
      <c r="D236" s="48">
        <f>'Programmes (ENG)'!D236</f>
        <v>1</v>
      </c>
      <c r="E236" s="54" t="str">
        <f t="shared" si="3"/>
        <v>Llawdriniaeth Gyffredinol, Meddygaeth Frys, Obstetreg a Gynaecoleg</v>
      </c>
      <c r="F236" s="49" t="str">
        <f>VLOOKUP('Programmes (ENG)'!F236, 'CWM &amp; Location'!B:D, 2, FALSE)</f>
        <v>Bwrdd Iechyd Prifysgol Hywel Dda</v>
      </c>
      <c r="G236" s="49" t="str">
        <f>IF('Programmes (ENG)'!G236="Supervisor to be confirmed", "Goruchwyliwr I'w Gadarnhau", 'Programmes (ENG)'!G236)</f>
        <v>Mr Jegadish Mathias</v>
      </c>
      <c r="H236" s="47" t="str">
        <f>VLOOKUP('Programmes (ENG)'!H236, 'CWM &amp; Location'!B:D, 2, FALSE)</f>
        <v>Ysbyty Cyffredinol Llwynhelyg</v>
      </c>
      <c r="I236" s="47" t="str">
        <f>VLOOKUP('Programmes (ENG)'!I236, 'CWM &amp; Location'!B:D, 2, FALSE)</f>
        <v>Hwlffordd</v>
      </c>
      <c r="J236" s="47" t="str">
        <f>IF('Master List'!I236="", VLOOKUP('Master List'!H236, 'CWM &amp; Location'!B:D, 2, FALSE), CONCATENATE(VLOOKUP('Master List'!H236, 'CWM &amp; Location'!B:D, 2, FALSE), " / ", VLOOKUP('Master List'!I236, 'CWM &amp; Location'!B:D, 2, FALSE)))</f>
        <v>Llawdriniaeth Gyffredinol</v>
      </c>
      <c r="K236" s="47" t="str">
        <f>IF('Programmes (ENG)'!K236="Supervisor to be confirmed", "Goruchwyliwr I'w Gadarnhau", 'Programmes (ENG)'!K236)</f>
        <v>Mr Jegadish Mathias</v>
      </c>
      <c r="L236" s="47" t="str">
        <f>VLOOKUP('Programmes (ENG)'!L236, 'CWM &amp; Location'!B:D, 2, FALSE)</f>
        <v>Ysbyty Cyffredinol Llwynhelyg</v>
      </c>
      <c r="M236" s="47" t="str">
        <f>VLOOKUP('Programmes (ENG)'!M236, 'CWM &amp; Location'!B:D, 2, FALSE)</f>
        <v>Hwlffordd</v>
      </c>
      <c r="N236" s="47" t="str">
        <f>IF('Master List'!O236="", VLOOKUP('Master List'!N236, 'CWM &amp; Location'!B:D, 2, FALSE), CONCATENATE(VLOOKUP('Master List'!N236, 'CWM &amp; Location'!B:D, 2, FALSE), " / ", VLOOKUP('Master List'!O236, 'CWM &amp; Location'!B:D, 2, FALSE)))</f>
        <v>Meddygaeth Frys</v>
      </c>
      <c r="O236" s="47" t="str">
        <f>IF('Programmes (ENG)'!O236="Supervisor to be confirmed", "Goruchwyliwr I'w Gadarnhau", 'Programmes (ENG)'!O236)</f>
        <v>Dr Samit Purkayastha</v>
      </c>
      <c r="P236" s="47" t="str">
        <f>VLOOKUP('Programmes (ENG)'!P236, 'CWM &amp; Location'!B:D, 2, FALSE)</f>
        <v>Ysbyty Cyffredinol Llwynhelyg  (Ysbyty Cyffredinol Glangwili ar alwad)</v>
      </c>
      <c r="Q236" s="47" t="str">
        <f>VLOOKUP('Programmes (ENG)'!Q236, 'CWM &amp; Location'!B:D, 2, FALSE)</f>
        <v>Hwlffordd (Caerfyrddin)</v>
      </c>
      <c r="R236" s="47" t="str">
        <f>IF('Master List'!U236="", VLOOKUP('Master List'!T236, 'CWM &amp; Location'!B:D, 2, FALSE), CONCATENATE(VLOOKUP('Master List'!T236, 'CWM &amp; Location'!B:D, 2, FALSE), " / ", VLOOKUP('Master List'!U236, 'CWM &amp; Location'!B:D, 2, FALSE)))</f>
        <v>Obstetreg a Gynaecoleg</v>
      </c>
      <c r="S236" s="47" t="str">
        <f>IF('Programmes (ENG)'!S236="Supervisor to be confirmed", "Goruchwyliwr I'w Gadarnhau", 'Programmes (ENG)'!S236)</f>
        <v>Dr Islam Abdelrahman</v>
      </c>
      <c r="T236" s="49" t="str">
        <f>IF('Master List'!Y236="", "", VLOOKUP('Programmes (ENG)'!T236, 'CWM &amp; Location'!B:D, 2, FALSE))</f>
        <v/>
      </c>
      <c r="U236" s="49" t="str">
        <f>IF(T236="", "", VLOOKUP('Programmes (ENG)'!U236, 'CWM &amp; Location'!B:D, 2, FALSE))</f>
        <v/>
      </c>
      <c r="V236" s="49" t="str">
        <f>IF('Programmes (ENG)'!V236="", "", VLOOKUP('Programmes (ENG)'!V236, 'CWM &amp; Location'!B:D, 2, FALSE))</f>
        <v/>
      </c>
      <c r="W236" s="49" t="str">
        <f>IF('Programmes (ENG)'!W236="", "", IF('Programmes (ENG)'!W236="Supervisor to be confirmed", 'CWM &amp; Location'!$C$207, 'Programmes (ENG)'!W236))</f>
        <v/>
      </c>
    </row>
    <row r="237" spans="1:23" ht="33.75" customHeight="1" x14ac:dyDescent="0.25">
      <c r="A237" s="47" t="str">
        <f>'Master List'!A237</f>
        <v>FP</v>
      </c>
      <c r="B237" s="47" t="str">
        <f>'Master List'!B237</f>
        <v>F2/7A2W-7A2E/079b</v>
      </c>
      <c r="C237" s="47" t="str">
        <f>'Master List'!C237</f>
        <v>WAL/F2/079b</v>
      </c>
      <c r="D237" s="48">
        <f>'Programmes (ENG)'!D237</f>
        <v>1</v>
      </c>
      <c r="E237" s="54" t="str">
        <f t="shared" si="3"/>
        <v>Obstetreg a Gynaecoleg, Llawdriniaeth Gyffredinol, Meddygaeth Frys</v>
      </c>
      <c r="F237" s="49" t="str">
        <f>VLOOKUP('Programmes (ENG)'!F237, 'CWM &amp; Location'!B:D, 2, FALSE)</f>
        <v>Bwrdd Iechyd Prifysgol Hywel Dda</v>
      </c>
      <c r="G237" s="49" t="str">
        <f>IF('Programmes (ENG)'!G237="Supervisor to be confirmed", "Goruchwyliwr I'w Gadarnhau", 'Programmes (ENG)'!G237)</f>
        <v>Dr Islam Abdelrahman</v>
      </c>
      <c r="H237" s="47" t="str">
        <f>VLOOKUP('Programmes (ENG)'!H237, 'CWM &amp; Location'!B:D, 2, FALSE)</f>
        <v>Ysbyty Cyffredinol Llwynhelyg  (Ysbyty Cyffredinol Glangwili ar alwad)</v>
      </c>
      <c r="I237" s="47" t="str">
        <f>VLOOKUP('Programmes (ENG)'!I237, 'CWM &amp; Location'!B:D, 2, FALSE)</f>
        <v>Hwlffordd (Caerfyrddin)</v>
      </c>
      <c r="J237" s="47" t="str">
        <f>IF('Master List'!I237="", VLOOKUP('Master List'!H237, 'CWM &amp; Location'!B:D, 2, FALSE), CONCATENATE(VLOOKUP('Master List'!H237, 'CWM &amp; Location'!B:D, 2, FALSE), " / ", VLOOKUP('Master List'!I237, 'CWM &amp; Location'!B:D, 2, FALSE)))</f>
        <v>Obstetreg a Gynaecoleg</v>
      </c>
      <c r="K237" s="47" t="str">
        <f>IF('Programmes (ENG)'!K237="Supervisor to be confirmed", "Goruchwyliwr I'w Gadarnhau", 'Programmes (ENG)'!K237)</f>
        <v>Dr Islam Abdelrahman</v>
      </c>
      <c r="L237" s="47" t="str">
        <f>VLOOKUP('Programmes (ENG)'!L237, 'CWM &amp; Location'!B:D, 2, FALSE)</f>
        <v>Ysbyty Cyffredinol Llwynhelyg</v>
      </c>
      <c r="M237" s="47" t="str">
        <f>VLOOKUP('Programmes (ENG)'!M237, 'CWM &amp; Location'!B:D, 2, FALSE)</f>
        <v>Hwlffordd</v>
      </c>
      <c r="N237" s="47" t="str">
        <f>IF('Master List'!O237="", VLOOKUP('Master List'!N237, 'CWM &amp; Location'!B:D, 2, FALSE), CONCATENATE(VLOOKUP('Master List'!N237, 'CWM &amp; Location'!B:D, 2, FALSE), " / ", VLOOKUP('Master List'!O237, 'CWM &amp; Location'!B:D, 2, FALSE)))</f>
        <v>Llawdriniaeth Gyffredinol</v>
      </c>
      <c r="O237" s="47" t="str">
        <f>IF('Programmes (ENG)'!O237="Supervisor to be confirmed", "Goruchwyliwr I'w Gadarnhau", 'Programmes (ENG)'!O237)</f>
        <v>Mr Jegadish Mathias</v>
      </c>
      <c r="P237" s="47" t="str">
        <f>VLOOKUP('Programmes (ENG)'!P237, 'CWM &amp; Location'!B:D, 2, FALSE)</f>
        <v>Ysbyty Cyffredinol Llwynhelyg</v>
      </c>
      <c r="Q237" s="47" t="str">
        <f>VLOOKUP('Programmes (ENG)'!Q237, 'CWM &amp; Location'!B:D, 2, FALSE)</f>
        <v>Hwlffordd</v>
      </c>
      <c r="R237" s="47" t="str">
        <f>IF('Master List'!U237="", VLOOKUP('Master List'!T237, 'CWM &amp; Location'!B:D, 2, FALSE), CONCATENATE(VLOOKUP('Master List'!T237, 'CWM &amp; Location'!B:D, 2, FALSE), " / ", VLOOKUP('Master List'!U237, 'CWM &amp; Location'!B:D, 2, FALSE)))</f>
        <v>Meddygaeth Frys</v>
      </c>
      <c r="S237" s="47" t="str">
        <f>IF('Programmes (ENG)'!S237="Supervisor to be confirmed", "Goruchwyliwr I'w Gadarnhau", 'Programmes (ENG)'!S237)</f>
        <v>Dr Samit Purkayastha</v>
      </c>
      <c r="T237" s="49" t="str">
        <f>IF('Master List'!Y237="", "", VLOOKUP('Programmes (ENG)'!T237, 'CWM &amp; Location'!B:D, 2, FALSE))</f>
        <v/>
      </c>
      <c r="U237" s="49" t="str">
        <f>IF(T237="", "", VLOOKUP('Programmes (ENG)'!U237, 'CWM &amp; Location'!B:D, 2, FALSE))</f>
        <v/>
      </c>
      <c r="V237" s="49" t="str">
        <f>IF('Programmes (ENG)'!V237="", "", VLOOKUP('Programmes (ENG)'!V237, 'CWM &amp; Location'!B:D, 2, FALSE))</f>
        <v/>
      </c>
      <c r="W237" s="49" t="str">
        <f>IF('Programmes (ENG)'!W237="", "", IF('Programmes (ENG)'!W237="Supervisor to be confirmed", 'CWM &amp; Location'!$C$207, 'Programmes (ENG)'!W237))</f>
        <v/>
      </c>
    </row>
    <row r="238" spans="1:23" ht="33.75" customHeight="1" x14ac:dyDescent="0.25">
      <c r="A238" s="47" t="str">
        <f>'Master List'!A238</f>
        <v>FP</v>
      </c>
      <c r="B238" s="47" t="str">
        <f>'Master List'!B238</f>
        <v>F2/7A2W-7A2E/079c</v>
      </c>
      <c r="C238" s="47" t="str">
        <f>'Master List'!C238</f>
        <v>WAL/F2/079c</v>
      </c>
      <c r="D238" s="48">
        <f>'Programmes (ENG)'!D238</f>
        <v>1</v>
      </c>
      <c r="E238" s="54" t="str">
        <f t="shared" si="3"/>
        <v>Meddygaeth Frys, Obstetreg a Gynaecoleg, Llawdriniaeth Gyffredinol</v>
      </c>
      <c r="F238" s="49" t="str">
        <f>VLOOKUP('Programmes (ENG)'!F238, 'CWM &amp; Location'!B:D, 2, FALSE)</f>
        <v>Bwrdd Iechyd Prifysgol Hywel Dda</v>
      </c>
      <c r="G238" s="49" t="str">
        <f>IF('Programmes (ENG)'!G238="Supervisor to be confirmed", "Goruchwyliwr I'w Gadarnhau", 'Programmes (ENG)'!G238)</f>
        <v>Dr Samit Purkayastha</v>
      </c>
      <c r="H238" s="47" t="str">
        <f>VLOOKUP('Programmes (ENG)'!H238, 'CWM &amp; Location'!B:D, 2, FALSE)</f>
        <v>Ysbyty Cyffredinol Llwynhelyg</v>
      </c>
      <c r="I238" s="47" t="str">
        <f>VLOOKUP('Programmes (ENG)'!I238, 'CWM &amp; Location'!B:D, 2, FALSE)</f>
        <v>Hwlffordd</v>
      </c>
      <c r="J238" s="47" t="str">
        <f>IF('Master List'!I238="", VLOOKUP('Master List'!H238, 'CWM &amp; Location'!B:D, 2, FALSE), CONCATENATE(VLOOKUP('Master List'!H238, 'CWM &amp; Location'!B:D, 2, FALSE), " / ", VLOOKUP('Master List'!I238, 'CWM &amp; Location'!B:D, 2, FALSE)))</f>
        <v>Meddygaeth Frys</v>
      </c>
      <c r="K238" s="47" t="str">
        <f>IF('Programmes (ENG)'!K238="Supervisor to be confirmed", "Goruchwyliwr I'w Gadarnhau", 'Programmes (ENG)'!K238)</f>
        <v>Dr Samit Purkayastha</v>
      </c>
      <c r="L238" s="47" t="str">
        <f>VLOOKUP('Programmes (ENG)'!L238, 'CWM &amp; Location'!B:D, 2, FALSE)</f>
        <v>Ysbyty Cyffredinol Llwynhelyg  (Ysbyty Cyffredinol Glangwili ar alwad)</v>
      </c>
      <c r="M238" s="47" t="str">
        <f>VLOOKUP('Programmes (ENG)'!M238, 'CWM &amp; Location'!B:D, 2, FALSE)</f>
        <v>Hwlffordd (Caerfyrddin)</v>
      </c>
      <c r="N238" s="47" t="str">
        <f>IF('Master List'!O238="", VLOOKUP('Master List'!N238, 'CWM &amp; Location'!B:D, 2, FALSE), CONCATENATE(VLOOKUP('Master List'!N238, 'CWM &amp; Location'!B:D, 2, FALSE), " / ", VLOOKUP('Master List'!O238, 'CWM &amp; Location'!B:D, 2, FALSE)))</f>
        <v>Obstetreg a Gynaecoleg</v>
      </c>
      <c r="O238" s="47" t="str">
        <f>IF('Programmes (ENG)'!O238="Supervisor to be confirmed", "Goruchwyliwr I'w Gadarnhau", 'Programmes (ENG)'!O238)</f>
        <v>Dr Islam Abdelrahman</v>
      </c>
      <c r="P238" s="47" t="str">
        <f>VLOOKUP('Programmes (ENG)'!P238, 'CWM &amp; Location'!B:D, 2, FALSE)</f>
        <v>Ysbyty Cyffredinol Llwynhelyg</v>
      </c>
      <c r="Q238" s="47" t="str">
        <f>VLOOKUP('Programmes (ENG)'!Q238, 'CWM &amp; Location'!B:D, 2, FALSE)</f>
        <v>Hwlffordd</v>
      </c>
      <c r="R238" s="47" t="str">
        <f>IF('Master List'!U238="", VLOOKUP('Master List'!T238, 'CWM &amp; Location'!B:D, 2, FALSE), CONCATENATE(VLOOKUP('Master List'!T238, 'CWM &amp; Location'!B:D, 2, FALSE), " / ", VLOOKUP('Master List'!U238, 'CWM &amp; Location'!B:D, 2, FALSE)))</f>
        <v>Llawdriniaeth Gyffredinol</v>
      </c>
      <c r="S238" s="47" t="str">
        <f>IF('Programmes (ENG)'!S238="Supervisor to be confirmed", "Goruchwyliwr I'w Gadarnhau", 'Programmes (ENG)'!S238)</f>
        <v>Mr Jegadish Mathias</v>
      </c>
      <c r="T238" s="49" t="str">
        <f>IF('Master List'!Y238="", "", VLOOKUP('Programmes (ENG)'!T238, 'CWM &amp; Location'!B:D, 2, FALSE))</f>
        <v/>
      </c>
      <c r="U238" s="49" t="str">
        <f>IF(T238="", "", VLOOKUP('Programmes (ENG)'!U238, 'CWM &amp; Location'!B:D, 2, FALSE))</f>
        <v/>
      </c>
      <c r="V238" s="49" t="str">
        <f>IF('Programmes (ENG)'!V238="", "", VLOOKUP('Programmes (ENG)'!V238, 'CWM &amp; Location'!B:D, 2, FALSE))</f>
        <v/>
      </c>
      <c r="W238" s="49" t="str">
        <f>IF('Programmes (ENG)'!W238="", "", IF('Programmes (ENG)'!W238="Supervisor to be confirmed", 'CWM &amp; Location'!$C$207, 'Programmes (ENG)'!W238))</f>
        <v/>
      </c>
    </row>
    <row r="239" spans="1:23" ht="33.75" customHeight="1" x14ac:dyDescent="0.25">
      <c r="A239" s="47" t="str">
        <f>'Master List'!A239</f>
        <v>FP</v>
      </c>
      <c r="B239" s="47" t="str">
        <f>'Master List'!B239</f>
        <v>F2/7A2W/080a</v>
      </c>
      <c r="C239" s="47" t="str">
        <f>'Master List'!C239</f>
        <v>WAL/F2/080a</v>
      </c>
      <c r="D239" s="48">
        <f>'Programmes (ENG)'!D239</f>
        <v>1</v>
      </c>
      <c r="E239" s="54" t="str">
        <f t="shared" si="3"/>
        <v>Meddygaeth Frys, Practis Cyffredinol, Trawma Llawdriniaeth Orthopedig</v>
      </c>
      <c r="F239" s="49" t="str">
        <f>VLOOKUP('Programmes (ENG)'!F239, 'CWM &amp; Location'!B:D, 2, FALSE)</f>
        <v>Bwrdd Iechyd Prifysgol Hywel Dda</v>
      </c>
      <c r="G239" s="49" t="str">
        <f>IF('Programmes (ENG)'!G239="Supervisor to be confirmed", "Goruchwyliwr I'w Gadarnhau", 'Programmes (ENG)'!G239)</f>
        <v>Goruchwyliwr I'w Gadarnhau</v>
      </c>
      <c r="H239" s="47" t="str">
        <f>VLOOKUP('Programmes (ENG)'!H239, 'CWM &amp; Location'!B:D, 2, FALSE)</f>
        <v>Ysbyty Cyffredinol Llwynhelyg</v>
      </c>
      <c r="I239" s="47" t="str">
        <f>VLOOKUP('Programmes (ENG)'!I239, 'CWM &amp; Location'!B:D, 2, FALSE)</f>
        <v>Hwlffordd</v>
      </c>
      <c r="J239" s="47" t="str">
        <f>IF('Master List'!I239="", VLOOKUP('Master List'!H239, 'CWM &amp; Location'!B:D, 2, FALSE), CONCATENATE(VLOOKUP('Master List'!H239, 'CWM &amp; Location'!B:D, 2, FALSE), " / ", VLOOKUP('Master List'!I239, 'CWM &amp; Location'!B:D, 2, FALSE)))</f>
        <v>Meddygaeth Frys</v>
      </c>
      <c r="K239" s="47" t="str">
        <f>IF('Programmes (ENG)'!K239="Supervisor to be confirmed", "Goruchwyliwr I'w Gadarnhau", 'Programmes (ENG)'!K239)</f>
        <v>Goruchwyliwr I'w Gadarnhau</v>
      </c>
      <c r="L239" s="47" t="str">
        <f>VLOOKUP('Programmes (ENG)'!L239, 'CWM &amp; Location'!B:D, 2, FALSE)</f>
        <v>Robert Street Practice</v>
      </c>
      <c r="M239" s="47" t="str">
        <f>VLOOKUP('Programmes (ENG)'!M239, 'CWM &amp; Location'!B:D, 2, FALSE)</f>
        <v>Milford Haven</v>
      </c>
      <c r="N239" s="47" t="str">
        <f>IF('Master List'!O239="", VLOOKUP('Master List'!N239, 'CWM &amp; Location'!B:D, 2, FALSE), CONCATENATE(VLOOKUP('Master List'!N239, 'CWM &amp; Location'!B:D, 2, FALSE), " / ", VLOOKUP('Master List'!O239, 'CWM &amp; Location'!B:D, 2, FALSE)))</f>
        <v>Practis Cyffredinol</v>
      </c>
      <c r="O239" s="47" t="str">
        <f>IF('Programmes (ENG)'!O239="Supervisor to be confirmed", "Goruchwyliwr I'w Gadarnhau", 'Programmes (ENG)'!O239)</f>
        <v>Dr Ben Aubrey</v>
      </c>
      <c r="P239" s="47" t="str">
        <f>VLOOKUP('Programmes (ENG)'!P239, 'CWM &amp; Location'!B:D, 2, FALSE)</f>
        <v>Ysbyty Cyffredinol Llwynhelyg</v>
      </c>
      <c r="Q239" s="47" t="str">
        <f>VLOOKUP('Programmes (ENG)'!Q239, 'CWM &amp; Location'!B:D, 2, FALSE)</f>
        <v>Hwlffordd</v>
      </c>
      <c r="R239" s="47" t="str">
        <f>IF('Master List'!U239="", VLOOKUP('Master List'!T239, 'CWM &amp; Location'!B:D, 2, FALSE), CONCATENATE(VLOOKUP('Master List'!T239, 'CWM &amp; Location'!B:D, 2, FALSE), " / ", VLOOKUP('Master List'!U239, 'CWM &amp; Location'!B:D, 2, FALSE)))</f>
        <v>Trawma Llawdriniaeth Orthopedig</v>
      </c>
      <c r="S239" s="47" t="str">
        <f>IF('Programmes (ENG)'!S239="Supervisor to be confirmed", "Goruchwyliwr I'w Gadarnhau", 'Programmes (ENG)'!S239)</f>
        <v>Mr Mohammed Yaqoob</v>
      </c>
      <c r="T239" s="49" t="str">
        <f>IF('Master List'!Y239="", "", VLOOKUP('Programmes (ENG)'!T239, 'CWM &amp; Location'!B:D, 2, FALSE))</f>
        <v/>
      </c>
      <c r="U239" s="49" t="str">
        <f>IF(T239="", "", VLOOKUP('Programmes (ENG)'!U239, 'CWM &amp; Location'!B:D, 2, FALSE))</f>
        <v/>
      </c>
      <c r="V239" s="49" t="str">
        <f>IF('Programmes (ENG)'!V239="", "", VLOOKUP('Programmes (ENG)'!V239, 'CWM &amp; Location'!B:D, 2, FALSE))</f>
        <v/>
      </c>
      <c r="W239" s="49" t="str">
        <f>IF('Programmes (ENG)'!W239="", "", IF('Programmes (ENG)'!W239="Supervisor to be confirmed", 'CWM &amp; Location'!$C$207, 'Programmes (ENG)'!W239))</f>
        <v/>
      </c>
    </row>
    <row r="240" spans="1:23" ht="33.75" customHeight="1" x14ac:dyDescent="0.25">
      <c r="A240" s="47" t="str">
        <f>'Master List'!A240</f>
        <v>FP</v>
      </c>
      <c r="B240" s="47" t="str">
        <f>'Master List'!B240</f>
        <v>F2/7A2W/080b</v>
      </c>
      <c r="C240" s="47" t="str">
        <f>'Master List'!C240</f>
        <v>WAL/F2/080b</v>
      </c>
      <c r="D240" s="48">
        <f>'Programmes (ENG)'!D240</f>
        <v>1</v>
      </c>
      <c r="E240" s="54" t="str">
        <f t="shared" si="3"/>
        <v>Trawma Llawdriniaeth Orthopedig, Meddygaeth Frys, Practis Cyffredinol</v>
      </c>
      <c r="F240" s="49" t="str">
        <f>VLOOKUP('Programmes (ENG)'!F240, 'CWM &amp; Location'!B:D, 2, FALSE)</f>
        <v>Bwrdd Iechyd Prifysgol Hywel Dda</v>
      </c>
      <c r="G240" s="49" t="str">
        <f>IF('Programmes (ENG)'!G240="Supervisor to be confirmed", "Goruchwyliwr I'w Gadarnhau", 'Programmes (ENG)'!G240)</f>
        <v>Mr Mohammed Yaqoob</v>
      </c>
      <c r="H240" s="47" t="str">
        <f>VLOOKUP('Programmes (ENG)'!H240, 'CWM &amp; Location'!B:D, 2, FALSE)</f>
        <v>Ysbyty Cyffredinol Llwynhelyg</v>
      </c>
      <c r="I240" s="47" t="str">
        <f>VLOOKUP('Programmes (ENG)'!I240, 'CWM &amp; Location'!B:D, 2, FALSE)</f>
        <v>Hwlffordd</v>
      </c>
      <c r="J240" s="47" t="str">
        <f>IF('Master List'!I240="", VLOOKUP('Master List'!H240, 'CWM &amp; Location'!B:D, 2, FALSE), CONCATENATE(VLOOKUP('Master List'!H240, 'CWM &amp; Location'!B:D, 2, FALSE), " / ", VLOOKUP('Master List'!I240, 'CWM &amp; Location'!B:D, 2, FALSE)))</f>
        <v>Trawma Llawdriniaeth Orthopedig</v>
      </c>
      <c r="K240" s="47" t="str">
        <f>IF('Programmes (ENG)'!K240="Supervisor to be confirmed", "Goruchwyliwr I'w Gadarnhau", 'Programmes (ENG)'!K240)</f>
        <v>Mr Mohammed Yaqoob</v>
      </c>
      <c r="L240" s="47" t="str">
        <f>VLOOKUP('Programmes (ENG)'!L240, 'CWM &amp; Location'!B:D, 2, FALSE)</f>
        <v>Ysbyty Cyffredinol Llwynhelyg</v>
      </c>
      <c r="M240" s="47" t="str">
        <f>VLOOKUP('Programmes (ENG)'!M240, 'CWM &amp; Location'!B:D, 2, FALSE)</f>
        <v>Hwlffordd</v>
      </c>
      <c r="N240" s="47" t="str">
        <f>IF('Master List'!O240="", VLOOKUP('Master List'!N240, 'CWM &amp; Location'!B:D, 2, FALSE), CONCATENATE(VLOOKUP('Master List'!N240, 'CWM &amp; Location'!B:D, 2, FALSE), " / ", VLOOKUP('Master List'!O240, 'CWM &amp; Location'!B:D, 2, FALSE)))</f>
        <v>Meddygaeth Frys</v>
      </c>
      <c r="O240" s="47" t="str">
        <f>IF('Programmes (ENG)'!O240="Supervisor to be confirmed", "Goruchwyliwr I'w Gadarnhau", 'Programmes (ENG)'!O240)</f>
        <v>Goruchwyliwr I'w Gadarnhau</v>
      </c>
      <c r="P240" s="47" t="str">
        <f>VLOOKUP('Programmes (ENG)'!P240, 'CWM &amp; Location'!B:D, 2, FALSE)</f>
        <v>Robert Street Practice</v>
      </c>
      <c r="Q240" s="47" t="str">
        <f>VLOOKUP('Programmes (ENG)'!Q240, 'CWM &amp; Location'!B:D, 2, FALSE)</f>
        <v>Milford Haven</v>
      </c>
      <c r="R240" s="47" t="str">
        <f>IF('Master List'!U240="", VLOOKUP('Master List'!T240, 'CWM &amp; Location'!B:D, 2, FALSE), CONCATENATE(VLOOKUP('Master List'!T240, 'CWM &amp; Location'!B:D, 2, FALSE), " / ", VLOOKUP('Master List'!U240, 'CWM &amp; Location'!B:D, 2, FALSE)))</f>
        <v>Practis Cyffredinol</v>
      </c>
      <c r="S240" s="47" t="str">
        <f>IF('Programmes (ENG)'!S240="Supervisor to be confirmed", "Goruchwyliwr I'w Gadarnhau", 'Programmes (ENG)'!S240)</f>
        <v>Dr Ben Aubrey</v>
      </c>
      <c r="T240" s="49" t="str">
        <f>IF('Master List'!Y240="", "", VLOOKUP('Programmes (ENG)'!T240, 'CWM &amp; Location'!B:D, 2, FALSE))</f>
        <v/>
      </c>
      <c r="U240" s="49" t="str">
        <f>IF(T240="", "", VLOOKUP('Programmes (ENG)'!U240, 'CWM &amp; Location'!B:D, 2, FALSE))</f>
        <v/>
      </c>
      <c r="V240" s="49" t="str">
        <f>IF('Programmes (ENG)'!V240="", "", VLOOKUP('Programmes (ENG)'!V240, 'CWM &amp; Location'!B:D, 2, FALSE))</f>
        <v/>
      </c>
      <c r="W240" s="49" t="str">
        <f>IF('Programmes (ENG)'!W240="", "", IF('Programmes (ENG)'!W240="Supervisor to be confirmed", 'CWM &amp; Location'!$C$207, 'Programmes (ENG)'!W240))</f>
        <v/>
      </c>
    </row>
    <row r="241" spans="1:23" ht="33.75" customHeight="1" x14ac:dyDescent="0.25">
      <c r="A241" s="47" t="str">
        <f>'Master List'!A241</f>
        <v>FP</v>
      </c>
      <c r="B241" s="47" t="str">
        <f>'Master List'!B241</f>
        <v>F2/7A2W/080c</v>
      </c>
      <c r="C241" s="47" t="str">
        <f>'Master List'!C241</f>
        <v>WAL/F2/080c</v>
      </c>
      <c r="D241" s="48">
        <f>'Programmes (ENG)'!D241</f>
        <v>1</v>
      </c>
      <c r="E241" s="54" t="str">
        <f t="shared" si="3"/>
        <v>Practis Cyffredinol, Trawma Llawdriniaeth Orthopedig, Meddygaeth Frys</v>
      </c>
      <c r="F241" s="49" t="str">
        <f>VLOOKUP('Programmes (ENG)'!F241, 'CWM &amp; Location'!B:D, 2, FALSE)</f>
        <v>Bwrdd Iechyd Prifysgol Hywel Dda</v>
      </c>
      <c r="G241" s="49" t="str">
        <f>IF('Programmes (ENG)'!G241="Supervisor to be confirmed", "Goruchwyliwr I'w Gadarnhau", 'Programmes (ENG)'!G241)</f>
        <v>Dr Ben Aubrey</v>
      </c>
      <c r="H241" s="47" t="str">
        <f>VLOOKUP('Programmes (ENG)'!H241, 'CWM &amp; Location'!B:D, 2, FALSE)</f>
        <v>Robert Street Practice</v>
      </c>
      <c r="I241" s="47" t="str">
        <f>VLOOKUP('Programmes (ENG)'!I241, 'CWM &amp; Location'!B:D, 2, FALSE)</f>
        <v>Milford Haven</v>
      </c>
      <c r="J241" s="47" t="str">
        <f>IF('Master List'!I241="", VLOOKUP('Master List'!H241, 'CWM &amp; Location'!B:D, 2, FALSE), CONCATENATE(VLOOKUP('Master List'!H241, 'CWM &amp; Location'!B:D, 2, FALSE), " / ", VLOOKUP('Master List'!I241, 'CWM &amp; Location'!B:D, 2, FALSE)))</f>
        <v>Practis Cyffredinol</v>
      </c>
      <c r="K241" s="47" t="str">
        <f>IF('Programmes (ENG)'!K241="Supervisor to be confirmed", "Goruchwyliwr I'w Gadarnhau", 'Programmes (ENG)'!K241)</f>
        <v>Dr Ben Aubrey</v>
      </c>
      <c r="L241" s="47" t="str">
        <f>VLOOKUP('Programmes (ENG)'!L241, 'CWM &amp; Location'!B:D, 2, FALSE)</f>
        <v>Ysbyty Cyffredinol Llwynhelyg</v>
      </c>
      <c r="M241" s="47" t="str">
        <f>VLOOKUP('Programmes (ENG)'!M241, 'CWM &amp; Location'!B:D, 2, FALSE)</f>
        <v>Hwlffordd</v>
      </c>
      <c r="N241" s="47" t="str">
        <f>IF('Master List'!O241="", VLOOKUP('Master List'!N241, 'CWM &amp; Location'!B:D, 2, FALSE), CONCATENATE(VLOOKUP('Master List'!N241, 'CWM &amp; Location'!B:D, 2, FALSE), " / ", VLOOKUP('Master List'!O241, 'CWM &amp; Location'!B:D, 2, FALSE)))</f>
        <v>Trawma Llawdriniaeth Orthopedig</v>
      </c>
      <c r="O241" s="47" t="str">
        <f>IF('Programmes (ENG)'!O241="Supervisor to be confirmed", "Goruchwyliwr I'w Gadarnhau", 'Programmes (ENG)'!O241)</f>
        <v>Mr Mohammed Yaqoob</v>
      </c>
      <c r="P241" s="47" t="str">
        <f>VLOOKUP('Programmes (ENG)'!P241, 'CWM &amp; Location'!B:D, 2, FALSE)</f>
        <v>Ysbyty Cyffredinol Llwynhelyg</v>
      </c>
      <c r="Q241" s="47" t="str">
        <f>VLOOKUP('Programmes (ENG)'!Q241, 'CWM &amp; Location'!B:D, 2, FALSE)</f>
        <v>Hwlffordd</v>
      </c>
      <c r="R241" s="47" t="str">
        <f>IF('Master List'!U241="", VLOOKUP('Master List'!T241, 'CWM &amp; Location'!B:D, 2, FALSE), CONCATENATE(VLOOKUP('Master List'!T241, 'CWM &amp; Location'!B:D, 2, FALSE), " / ", VLOOKUP('Master List'!U241, 'CWM &amp; Location'!B:D, 2, FALSE)))</f>
        <v>Meddygaeth Frys</v>
      </c>
      <c r="S241" s="47" t="str">
        <f>IF('Programmes (ENG)'!S241="Supervisor to be confirmed", "Goruchwyliwr I'w Gadarnhau", 'Programmes (ENG)'!S241)</f>
        <v>Goruchwyliwr I'w Gadarnhau</v>
      </c>
      <c r="T241" s="49" t="str">
        <f>IF('Master List'!Y241="", "", VLOOKUP('Programmes (ENG)'!T241, 'CWM &amp; Location'!B:D, 2, FALSE))</f>
        <v/>
      </c>
      <c r="U241" s="49" t="str">
        <f>IF(T241="", "", VLOOKUP('Programmes (ENG)'!U241, 'CWM &amp; Location'!B:D, 2, FALSE))</f>
        <v/>
      </c>
      <c r="V241" s="49" t="str">
        <f>IF('Programmes (ENG)'!V241="", "", VLOOKUP('Programmes (ENG)'!V241, 'CWM &amp; Location'!B:D, 2, FALSE))</f>
        <v/>
      </c>
      <c r="W241" s="49" t="str">
        <f>IF('Programmes (ENG)'!W241="", "", IF('Programmes (ENG)'!W241="Supervisor to be confirmed", 'CWM &amp; Location'!$C$207, 'Programmes (ENG)'!W241))</f>
        <v/>
      </c>
    </row>
    <row r="242" spans="1:23" ht="33.75" customHeight="1" x14ac:dyDescent="0.25">
      <c r="A242" s="47" t="str">
        <f>'Master List'!A242</f>
        <v>FP</v>
      </c>
      <c r="B242" s="47" t="str">
        <f>'Master List'!B242</f>
        <v>F2/7A2W-7A2E/081a</v>
      </c>
      <c r="C242" s="47" t="str">
        <f>'Master List'!C242</f>
        <v>WAL/F2/081a</v>
      </c>
      <c r="D242" s="48">
        <f>'Programmes (ENG)'!D242</f>
        <v>1</v>
      </c>
      <c r="E242" s="54" t="str">
        <f t="shared" si="3"/>
        <v>Meddygaeth Gyffredinol (Mewnol) / Meddygaeth Geriatreg, Practis Cyffredinol, Pediatreg</v>
      </c>
      <c r="F242" s="49" t="str">
        <f>VLOOKUP('Programmes (ENG)'!F242, 'CWM &amp; Location'!B:D, 2, FALSE)</f>
        <v>Bwrdd Iechyd Prifysgol Hywel Dda</v>
      </c>
      <c r="G242" s="49" t="str">
        <f>IF('Programmes (ENG)'!G242="Supervisor to be confirmed", "Goruchwyliwr I'w Gadarnhau", 'Programmes (ENG)'!G242)</f>
        <v>Dr Sarah Davidson</v>
      </c>
      <c r="H242" s="47" t="str">
        <f>VLOOKUP('Programmes (ENG)'!H242, 'CWM &amp; Location'!B:D, 2, FALSE)</f>
        <v>Ysbyty Cyffredinol Llwynhelyg</v>
      </c>
      <c r="I242" s="47" t="str">
        <f>VLOOKUP('Programmes (ENG)'!I242, 'CWM &amp; Location'!B:D, 2, FALSE)</f>
        <v>Hwlffordd</v>
      </c>
      <c r="J242" s="47" t="str">
        <f>IF('Master List'!I242="", VLOOKUP('Master List'!H242, 'CWM &amp; Location'!B:D, 2, FALSE), CONCATENATE(VLOOKUP('Master List'!H242, 'CWM &amp; Location'!B:D, 2, FALSE), " / ", VLOOKUP('Master List'!I242, 'CWM &amp; Location'!B:D, 2, FALSE)))</f>
        <v>Meddygaeth Gyffredinol (Mewnol) / Meddygaeth Geriatreg</v>
      </c>
      <c r="K242" s="47" t="str">
        <f>IF('Programmes (ENG)'!K242="Supervisor to be confirmed", "Goruchwyliwr I'w Gadarnhau", 'Programmes (ENG)'!K242)</f>
        <v>Dr Sarah Davidson</v>
      </c>
      <c r="L242" s="47" t="str">
        <f>VLOOKUP('Programmes (ENG)'!L242, 'CWM &amp; Location'!B:D, 2, FALSE)</f>
        <v>Barlow House Surgery</v>
      </c>
      <c r="M242" s="47" t="str">
        <f>VLOOKUP('Programmes (ENG)'!M242, 'CWM &amp; Location'!B:D, 2, FALSE)</f>
        <v>Milford Haven</v>
      </c>
      <c r="N242" s="47" t="str">
        <f>IF('Master List'!O242="", VLOOKUP('Master List'!N242, 'CWM &amp; Location'!B:D, 2, FALSE), CONCATENATE(VLOOKUP('Master List'!N242, 'CWM &amp; Location'!B:D, 2, FALSE), " / ", VLOOKUP('Master List'!O242, 'CWM &amp; Location'!B:D, 2, FALSE)))</f>
        <v>Practis Cyffredinol</v>
      </c>
      <c r="O242" s="47" t="str">
        <f>IF('Programmes (ENG)'!O242="Supervisor to be confirmed", "Goruchwyliwr I'w Gadarnhau", 'Programmes (ENG)'!O242)</f>
        <v>Dr Jennifer Randall</v>
      </c>
      <c r="P242" s="47" t="str">
        <f>VLOOKUP('Programmes (ENG)'!P242, 'CWM &amp; Location'!B:D, 2, FALSE)</f>
        <v>Ysbyty Cyffredinol Glangwili</v>
      </c>
      <c r="Q242" s="47" t="str">
        <f>VLOOKUP('Programmes (ENG)'!Q242, 'CWM &amp; Location'!B:D, 2, FALSE)</f>
        <v>Caerfyrddin</v>
      </c>
      <c r="R242" s="47" t="str">
        <f>IF('Master List'!U242="", VLOOKUP('Master List'!T242, 'CWM &amp; Location'!B:D, 2, FALSE), CONCATENATE(VLOOKUP('Master List'!T242, 'CWM &amp; Location'!B:D, 2, FALSE), " / ", VLOOKUP('Master List'!U242, 'CWM &amp; Location'!B:D, 2, FALSE)))</f>
        <v>Pediatreg</v>
      </c>
      <c r="S242" s="47" t="str">
        <f>IF('Programmes (ENG)'!S242="Supervisor to be confirmed", "Goruchwyliwr I'w Gadarnhau", 'Programmes (ENG)'!S242)</f>
        <v>Dr Swe Lynn</v>
      </c>
      <c r="T242" s="49" t="str">
        <f>IF('Master List'!Y242="", "", VLOOKUP('Programmes (ENG)'!T242, 'CWM &amp; Location'!B:D, 2, FALSE))</f>
        <v/>
      </c>
      <c r="U242" s="49" t="str">
        <f>IF(T242="", "", VLOOKUP('Programmes (ENG)'!U242, 'CWM &amp; Location'!B:D, 2, FALSE))</f>
        <v/>
      </c>
      <c r="V242" s="49" t="str">
        <f>IF('Programmes (ENG)'!V242="", "", VLOOKUP('Programmes (ENG)'!V242, 'CWM &amp; Location'!B:D, 2, FALSE))</f>
        <v/>
      </c>
      <c r="W242" s="49" t="str">
        <f>IF('Programmes (ENG)'!W242="", "", IF('Programmes (ENG)'!W242="Supervisor to be confirmed", 'CWM &amp; Location'!$C$207, 'Programmes (ENG)'!W242))</f>
        <v/>
      </c>
    </row>
    <row r="243" spans="1:23" ht="33.75" customHeight="1" x14ac:dyDescent="0.25">
      <c r="A243" s="47" t="str">
        <f>'Master List'!A243</f>
        <v>FP</v>
      </c>
      <c r="B243" s="47" t="str">
        <f>'Master List'!B243</f>
        <v>F2/7A2W-7A2E/081b</v>
      </c>
      <c r="C243" s="47" t="str">
        <f>'Master List'!C243</f>
        <v>WAL/F2/081b</v>
      </c>
      <c r="D243" s="48">
        <f>'Programmes (ENG)'!D243</f>
        <v>1</v>
      </c>
      <c r="E243" s="54" t="str">
        <f t="shared" si="3"/>
        <v>Pediatreg, Meddygaeth Gyffredinol (Mewnol) / Meddygaeth Geriatreg, Practis Cyffredinol</v>
      </c>
      <c r="F243" s="49" t="str">
        <f>VLOOKUP('Programmes (ENG)'!F243, 'CWM &amp; Location'!B:D, 2, FALSE)</f>
        <v>Bwrdd Iechyd Prifysgol Hywel Dda</v>
      </c>
      <c r="G243" s="49" t="str">
        <f>IF('Programmes (ENG)'!G243="Supervisor to be confirmed", "Goruchwyliwr I'w Gadarnhau", 'Programmes (ENG)'!G243)</f>
        <v>Dr Swe Lynn</v>
      </c>
      <c r="H243" s="47" t="str">
        <f>VLOOKUP('Programmes (ENG)'!H243, 'CWM &amp; Location'!B:D, 2, FALSE)</f>
        <v>Ysbyty Cyffredinol Glangwili</v>
      </c>
      <c r="I243" s="47" t="str">
        <f>VLOOKUP('Programmes (ENG)'!I243, 'CWM &amp; Location'!B:D, 2, FALSE)</f>
        <v>Caerfyrddin</v>
      </c>
      <c r="J243" s="47" t="str">
        <f>IF('Master List'!I243="", VLOOKUP('Master List'!H243, 'CWM &amp; Location'!B:D, 2, FALSE), CONCATENATE(VLOOKUP('Master List'!H243, 'CWM &amp; Location'!B:D, 2, FALSE), " / ", VLOOKUP('Master List'!I243, 'CWM &amp; Location'!B:D, 2, FALSE)))</f>
        <v>Pediatreg</v>
      </c>
      <c r="K243" s="47" t="str">
        <f>IF('Programmes (ENG)'!K243="Supervisor to be confirmed", "Goruchwyliwr I'w Gadarnhau", 'Programmes (ENG)'!K243)</f>
        <v>Dr Swe Lynn</v>
      </c>
      <c r="L243" s="47" t="str">
        <f>VLOOKUP('Programmes (ENG)'!L243, 'CWM &amp; Location'!B:D, 2, FALSE)</f>
        <v>Ysbyty Cyffredinol Llwynhelyg</v>
      </c>
      <c r="M243" s="47" t="str">
        <f>VLOOKUP('Programmes (ENG)'!M243, 'CWM &amp; Location'!B:D, 2, FALSE)</f>
        <v>Hwlffordd</v>
      </c>
      <c r="N243" s="47" t="str">
        <f>IF('Master List'!O243="", VLOOKUP('Master List'!N243, 'CWM &amp; Location'!B:D, 2, FALSE), CONCATENATE(VLOOKUP('Master List'!N243, 'CWM &amp; Location'!B:D, 2, FALSE), " / ", VLOOKUP('Master List'!O243, 'CWM &amp; Location'!B:D, 2, FALSE)))</f>
        <v>Meddygaeth Gyffredinol (Mewnol) / Meddygaeth Geriatreg</v>
      </c>
      <c r="O243" s="47" t="str">
        <f>IF('Programmes (ENG)'!O243="Supervisor to be confirmed", "Goruchwyliwr I'w Gadarnhau", 'Programmes (ENG)'!O243)</f>
        <v>Dr Sarah Davidson</v>
      </c>
      <c r="P243" s="47" t="str">
        <f>VLOOKUP('Programmes (ENG)'!P243, 'CWM &amp; Location'!B:D, 2, FALSE)</f>
        <v>Barlow House Surgery</v>
      </c>
      <c r="Q243" s="47" t="str">
        <f>VLOOKUP('Programmes (ENG)'!Q243, 'CWM &amp; Location'!B:D, 2, FALSE)</f>
        <v>Milford Haven</v>
      </c>
      <c r="R243" s="47" t="str">
        <f>IF('Master List'!U243="", VLOOKUP('Master List'!T243, 'CWM &amp; Location'!B:D, 2, FALSE), CONCATENATE(VLOOKUP('Master List'!T243, 'CWM &amp; Location'!B:D, 2, FALSE), " / ", VLOOKUP('Master List'!U243, 'CWM &amp; Location'!B:D, 2, FALSE)))</f>
        <v>Practis Cyffredinol</v>
      </c>
      <c r="S243" s="47" t="str">
        <f>IF('Programmes (ENG)'!S243="Supervisor to be confirmed", "Goruchwyliwr I'w Gadarnhau", 'Programmes (ENG)'!S243)</f>
        <v>Dr Jennifer Randall</v>
      </c>
      <c r="T243" s="49" t="str">
        <f>IF('Master List'!Y243="", "", VLOOKUP('Programmes (ENG)'!T243, 'CWM &amp; Location'!B:D, 2, FALSE))</f>
        <v/>
      </c>
      <c r="U243" s="49" t="str">
        <f>IF(T243="", "", VLOOKUP('Programmes (ENG)'!U243, 'CWM &amp; Location'!B:D, 2, FALSE))</f>
        <v/>
      </c>
      <c r="V243" s="49" t="str">
        <f>IF('Programmes (ENG)'!V243="", "", VLOOKUP('Programmes (ENG)'!V243, 'CWM &amp; Location'!B:D, 2, FALSE))</f>
        <v/>
      </c>
      <c r="W243" s="49" t="str">
        <f>IF('Programmes (ENG)'!W243="", "", IF('Programmes (ENG)'!W243="Supervisor to be confirmed", 'CWM &amp; Location'!$C$207, 'Programmes (ENG)'!W243))</f>
        <v/>
      </c>
    </row>
    <row r="244" spans="1:23" ht="33.75" customHeight="1" x14ac:dyDescent="0.25">
      <c r="A244" s="47" t="str">
        <f>'Master List'!A244</f>
        <v>FP</v>
      </c>
      <c r="B244" s="47" t="str">
        <f>'Master List'!B244</f>
        <v>F2/7A2W-7A2E/081c</v>
      </c>
      <c r="C244" s="47" t="str">
        <f>'Master List'!C244</f>
        <v>WAL/F2/081c</v>
      </c>
      <c r="D244" s="48">
        <f>'Programmes (ENG)'!D244</f>
        <v>1</v>
      </c>
      <c r="E244" s="54" t="str">
        <f t="shared" si="3"/>
        <v>Practis Cyffredinol, Pediatreg, Meddygaeth Gyffredinol (Mewnol) / Meddygaeth Geriatreg</v>
      </c>
      <c r="F244" s="49" t="str">
        <f>VLOOKUP('Programmes (ENG)'!F244, 'CWM &amp; Location'!B:D, 2, FALSE)</f>
        <v>Bwrdd Iechyd Prifysgol Hywel Dda</v>
      </c>
      <c r="G244" s="49" t="str">
        <f>IF('Programmes (ENG)'!G244="Supervisor to be confirmed", "Goruchwyliwr I'w Gadarnhau", 'Programmes (ENG)'!G244)</f>
        <v>Dr Jennifer Randall</v>
      </c>
      <c r="H244" s="47" t="str">
        <f>VLOOKUP('Programmes (ENG)'!H244, 'CWM &amp; Location'!B:D, 2, FALSE)</f>
        <v>Barlow House Surgery</v>
      </c>
      <c r="I244" s="47" t="str">
        <f>VLOOKUP('Programmes (ENG)'!I244, 'CWM &amp; Location'!B:D, 2, FALSE)</f>
        <v>Milford Haven</v>
      </c>
      <c r="J244" s="47" t="str">
        <f>IF('Master List'!I244="", VLOOKUP('Master List'!H244, 'CWM &amp; Location'!B:D, 2, FALSE), CONCATENATE(VLOOKUP('Master List'!H244, 'CWM &amp; Location'!B:D, 2, FALSE), " / ", VLOOKUP('Master List'!I244, 'CWM &amp; Location'!B:D, 2, FALSE)))</f>
        <v>Practis Cyffredinol</v>
      </c>
      <c r="K244" s="47" t="str">
        <f>IF('Programmes (ENG)'!K244="Supervisor to be confirmed", "Goruchwyliwr I'w Gadarnhau", 'Programmes (ENG)'!K244)</f>
        <v>Dr Jennifer Randall</v>
      </c>
      <c r="L244" s="47" t="str">
        <f>VLOOKUP('Programmes (ENG)'!L244, 'CWM &amp; Location'!B:D, 2, FALSE)</f>
        <v>Ysbyty Cyffredinol Glangwili</v>
      </c>
      <c r="M244" s="47" t="str">
        <f>VLOOKUP('Programmes (ENG)'!M244, 'CWM &amp; Location'!B:D, 2, FALSE)</f>
        <v>Caerfyrddin</v>
      </c>
      <c r="N244" s="47" t="str">
        <f>IF('Master List'!O244="", VLOOKUP('Master List'!N244, 'CWM &amp; Location'!B:D, 2, FALSE), CONCATENATE(VLOOKUP('Master List'!N244, 'CWM &amp; Location'!B:D, 2, FALSE), " / ", VLOOKUP('Master List'!O244, 'CWM &amp; Location'!B:D, 2, FALSE)))</f>
        <v>Pediatreg</v>
      </c>
      <c r="O244" s="47" t="str">
        <f>IF('Programmes (ENG)'!O244="Supervisor to be confirmed", "Goruchwyliwr I'w Gadarnhau", 'Programmes (ENG)'!O244)</f>
        <v>Dr Swe Lynn</v>
      </c>
      <c r="P244" s="47" t="str">
        <f>VLOOKUP('Programmes (ENG)'!P244, 'CWM &amp; Location'!B:D, 2, FALSE)</f>
        <v>Ysbyty Cyffredinol Llwynhelyg</v>
      </c>
      <c r="Q244" s="47" t="str">
        <f>VLOOKUP('Programmes (ENG)'!Q244, 'CWM &amp; Location'!B:D, 2, FALSE)</f>
        <v>Hwlffordd</v>
      </c>
      <c r="R244" s="47" t="str">
        <f>IF('Master List'!U244="", VLOOKUP('Master List'!T244, 'CWM &amp; Location'!B:D, 2, FALSE), CONCATENATE(VLOOKUP('Master List'!T244, 'CWM &amp; Location'!B:D, 2, FALSE), " / ", VLOOKUP('Master List'!U244, 'CWM &amp; Location'!B:D, 2, FALSE)))</f>
        <v>Meddygaeth Gyffredinol (Mewnol) / Meddygaeth Geriatreg</v>
      </c>
      <c r="S244" s="47" t="str">
        <f>IF('Programmes (ENG)'!S244="Supervisor to be confirmed", "Goruchwyliwr I'w Gadarnhau", 'Programmes (ENG)'!S244)</f>
        <v>Dr Sarah Davidson</v>
      </c>
      <c r="T244" s="49" t="str">
        <f>IF('Master List'!Y244="", "", VLOOKUP('Programmes (ENG)'!T244, 'CWM &amp; Location'!B:D, 2, FALSE))</f>
        <v/>
      </c>
      <c r="U244" s="49" t="str">
        <f>IF(T244="", "", VLOOKUP('Programmes (ENG)'!U244, 'CWM &amp; Location'!B:D, 2, FALSE))</f>
        <v/>
      </c>
      <c r="V244" s="49" t="str">
        <f>IF('Programmes (ENG)'!V244="", "", VLOOKUP('Programmes (ENG)'!V244, 'CWM &amp; Location'!B:D, 2, FALSE))</f>
        <v/>
      </c>
      <c r="W244" s="49" t="str">
        <f>IF('Programmes (ENG)'!W244="", "", IF('Programmes (ENG)'!W244="Supervisor to be confirmed", 'CWM &amp; Location'!$C$207, 'Programmes (ENG)'!W244))</f>
        <v/>
      </c>
    </row>
    <row r="245" spans="1:23" ht="33.75" customHeight="1" x14ac:dyDescent="0.25">
      <c r="A245" s="47" t="str">
        <f>'Master List'!A245</f>
        <v>FP</v>
      </c>
      <c r="B245" s="47" t="str">
        <f>'Master List'!B245</f>
        <v>F2/7A2W/082a</v>
      </c>
      <c r="C245" s="47" t="str">
        <f>'Master List'!C245</f>
        <v>WAL/F2/082a</v>
      </c>
      <c r="D245" s="48">
        <f>'Programmes (ENG)'!D245</f>
        <v>1</v>
      </c>
      <c r="E245" s="54" t="str">
        <f t="shared" si="3"/>
        <v>Llawdriniaeth Gyffredinol, Meddygaeth Gyffredinol (Mewnol) / Hematoleg, Meddygaeth Frys</v>
      </c>
      <c r="F245" s="49" t="str">
        <f>VLOOKUP('Programmes (ENG)'!F245, 'CWM &amp; Location'!B:D, 2, FALSE)</f>
        <v>Bwrdd Iechyd Prifysgol Hywel Dda</v>
      </c>
      <c r="G245" s="49" t="str">
        <f>IF('Programmes (ENG)'!G245="Supervisor to be confirmed", "Goruchwyliwr I'w Gadarnhau", 'Programmes (ENG)'!G245)</f>
        <v>Mr Shanmugavelu Gunasekaran</v>
      </c>
      <c r="H245" s="47" t="str">
        <f>VLOOKUP('Programmes (ENG)'!H245, 'CWM &amp; Location'!B:D, 2, FALSE)</f>
        <v>Ysbyty Cyffredinol Llwynhelyg</v>
      </c>
      <c r="I245" s="47" t="str">
        <f>VLOOKUP('Programmes (ENG)'!I245, 'CWM &amp; Location'!B:D, 2, FALSE)</f>
        <v>Hwlffordd</v>
      </c>
      <c r="J245" s="47" t="str">
        <f>IF('Master List'!I245="", VLOOKUP('Master List'!H245, 'CWM &amp; Location'!B:D, 2, FALSE), CONCATENATE(VLOOKUP('Master List'!H245, 'CWM &amp; Location'!B:D, 2, FALSE), " / ", VLOOKUP('Master List'!I245, 'CWM &amp; Location'!B:D, 2, FALSE)))</f>
        <v>Llawdriniaeth Gyffredinol</v>
      </c>
      <c r="K245" s="47" t="str">
        <f>IF('Programmes (ENG)'!K245="Supervisor to be confirmed", "Goruchwyliwr I'w Gadarnhau", 'Programmes (ENG)'!K245)</f>
        <v>Mr Shanmugavelu Gunasekaran</v>
      </c>
      <c r="L245" s="47" t="str">
        <f>VLOOKUP('Programmes (ENG)'!L245, 'CWM &amp; Location'!B:D, 2, FALSE)</f>
        <v>Ysbyty Cyffredinol Llwynhelyg</v>
      </c>
      <c r="M245" s="47" t="str">
        <f>VLOOKUP('Programmes (ENG)'!M245, 'CWM &amp; Location'!B:D, 2, FALSE)</f>
        <v>Hwlffordd</v>
      </c>
      <c r="N245" s="47" t="str">
        <f>IF('Master List'!O245="", VLOOKUP('Master List'!N245, 'CWM &amp; Location'!B:D, 2, FALSE), CONCATENATE(VLOOKUP('Master List'!N245, 'CWM &amp; Location'!B:D, 2, FALSE), " / ", VLOOKUP('Master List'!O245, 'CWM &amp; Location'!B:D, 2, FALSE)))</f>
        <v>Meddygaeth Gyffredinol (Mewnol) / Hematoleg</v>
      </c>
      <c r="O245" s="47" t="str">
        <f>IF('Programmes (ENG)'!O245="Supervisor to be confirmed", "Goruchwyliwr I'w Gadarnhau", 'Programmes (ENG)'!O245)</f>
        <v>Dr Sumant Kundu</v>
      </c>
      <c r="P245" s="47" t="str">
        <f>VLOOKUP('Programmes (ENG)'!P245, 'CWM &amp; Location'!B:D, 2, FALSE)</f>
        <v>Ysbyty Cyffredinol Llwynhelyg</v>
      </c>
      <c r="Q245" s="47" t="str">
        <f>VLOOKUP('Programmes (ENG)'!Q245, 'CWM &amp; Location'!B:D, 2, FALSE)</f>
        <v>Hwlffordd</v>
      </c>
      <c r="R245" s="47" t="str">
        <f>IF('Master List'!U245="", VLOOKUP('Master List'!T245, 'CWM &amp; Location'!B:D, 2, FALSE), CONCATENATE(VLOOKUP('Master List'!T245, 'CWM &amp; Location'!B:D, 2, FALSE), " / ", VLOOKUP('Master List'!U245, 'CWM &amp; Location'!B:D, 2, FALSE)))</f>
        <v>Meddygaeth Frys</v>
      </c>
      <c r="S245" s="47" t="str">
        <f>IF('Programmes (ENG)'!S245="Supervisor to be confirmed", "Goruchwyliwr I'w Gadarnhau", 'Programmes (ENG)'!S245)</f>
        <v>Dr Samit Purkayathsa</v>
      </c>
      <c r="T245" s="49" t="str">
        <f>IF('Master List'!Y245="", "", VLOOKUP('Programmes (ENG)'!T245, 'CWM &amp; Location'!B:D, 2, FALSE))</f>
        <v/>
      </c>
      <c r="U245" s="49" t="str">
        <f>IF(T245="", "", VLOOKUP('Programmes (ENG)'!U245, 'CWM &amp; Location'!B:D, 2, FALSE))</f>
        <v/>
      </c>
      <c r="V245" s="49" t="str">
        <f>IF('Programmes (ENG)'!V245="", "", VLOOKUP('Programmes (ENG)'!V245, 'CWM &amp; Location'!B:D, 2, FALSE))</f>
        <v/>
      </c>
      <c r="W245" s="49" t="str">
        <f>IF('Programmes (ENG)'!W245="", "", IF('Programmes (ENG)'!W245="Supervisor to be confirmed", 'CWM &amp; Location'!$C$207, 'Programmes (ENG)'!W245))</f>
        <v/>
      </c>
    </row>
    <row r="246" spans="1:23" ht="33.75" customHeight="1" x14ac:dyDescent="0.25">
      <c r="A246" s="47" t="str">
        <f>'Master List'!A246</f>
        <v>FP</v>
      </c>
      <c r="B246" s="47" t="str">
        <f>'Master List'!B246</f>
        <v>F2/7A2W/082b</v>
      </c>
      <c r="C246" s="47" t="str">
        <f>'Master List'!C246</f>
        <v>WAL/F2/082b</v>
      </c>
      <c r="D246" s="48">
        <f>'Programmes (ENG)'!D246</f>
        <v>1</v>
      </c>
      <c r="E246" s="54" t="str">
        <f t="shared" si="3"/>
        <v>Meddygaeth Frys, Llawdriniaeth Gyffredinol, Meddygaeth Gyffredinol (Mewnol) / Hematoleg</v>
      </c>
      <c r="F246" s="49" t="str">
        <f>VLOOKUP('Programmes (ENG)'!F246, 'CWM &amp; Location'!B:D, 2, FALSE)</f>
        <v>Bwrdd Iechyd Prifysgol Hywel Dda</v>
      </c>
      <c r="G246" s="49" t="str">
        <f>IF('Programmes (ENG)'!G246="Supervisor to be confirmed", "Goruchwyliwr I'w Gadarnhau", 'Programmes (ENG)'!G246)</f>
        <v>Dr Samit Purkayathsa</v>
      </c>
      <c r="H246" s="47" t="str">
        <f>VLOOKUP('Programmes (ENG)'!H246, 'CWM &amp; Location'!B:D, 2, FALSE)</f>
        <v>Ysbyty Cyffredinol Llwynhelyg</v>
      </c>
      <c r="I246" s="47" t="str">
        <f>VLOOKUP('Programmes (ENG)'!I246, 'CWM &amp; Location'!B:D, 2, FALSE)</f>
        <v>Hwlffordd</v>
      </c>
      <c r="J246" s="47" t="str">
        <f>IF('Master List'!I246="", VLOOKUP('Master List'!H246, 'CWM &amp; Location'!B:D, 2, FALSE), CONCATENATE(VLOOKUP('Master List'!H246, 'CWM &amp; Location'!B:D, 2, FALSE), " / ", VLOOKUP('Master List'!I246, 'CWM &amp; Location'!B:D, 2, FALSE)))</f>
        <v>Meddygaeth Frys</v>
      </c>
      <c r="K246" s="47" t="str">
        <f>IF('Programmes (ENG)'!K246="Supervisor to be confirmed", "Goruchwyliwr I'w Gadarnhau", 'Programmes (ENG)'!K246)</f>
        <v>Dr Samit Purkayathsa</v>
      </c>
      <c r="L246" s="47" t="str">
        <f>VLOOKUP('Programmes (ENG)'!L246, 'CWM &amp; Location'!B:D, 2, FALSE)</f>
        <v>Ysbyty Cyffredinol Llwynhelyg</v>
      </c>
      <c r="M246" s="47" t="str">
        <f>VLOOKUP('Programmes (ENG)'!M246, 'CWM &amp; Location'!B:D, 2, FALSE)</f>
        <v>Hwlffordd</v>
      </c>
      <c r="N246" s="47" t="str">
        <f>IF('Master List'!O246="", VLOOKUP('Master List'!N246, 'CWM &amp; Location'!B:D, 2, FALSE), CONCATENATE(VLOOKUP('Master List'!N246, 'CWM &amp; Location'!B:D, 2, FALSE), " / ", VLOOKUP('Master List'!O246, 'CWM &amp; Location'!B:D, 2, FALSE)))</f>
        <v>Llawdriniaeth Gyffredinol</v>
      </c>
      <c r="O246" s="47" t="str">
        <f>IF('Programmes (ENG)'!O246="Supervisor to be confirmed", "Goruchwyliwr I'w Gadarnhau", 'Programmes (ENG)'!O246)</f>
        <v>Mr Shanmugavelu Gunasekaran</v>
      </c>
      <c r="P246" s="47" t="str">
        <f>VLOOKUP('Programmes (ENG)'!P246, 'CWM &amp; Location'!B:D, 2, FALSE)</f>
        <v>Ysbyty Cyffredinol Llwynhelyg</v>
      </c>
      <c r="Q246" s="47" t="str">
        <f>VLOOKUP('Programmes (ENG)'!Q246, 'CWM &amp; Location'!B:D, 2, FALSE)</f>
        <v>Hwlffordd</v>
      </c>
      <c r="R246" s="47" t="str">
        <f>IF('Master List'!U246="", VLOOKUP('Master List'!T246, 'CWM &amp; Location'!B:D, 2, FALSE), CONCATENATE(VLOOKUP('Master List'!T246, 'CWM &amp; Location'!B:D, 2, FALSE), " / ", VLOOKUP('Master List'!U246, 'CWM &amp; Location'!B:D, 2, FALSE)))</f>
        <v>Meddygaeth Gyffredinol (Mewnol) / Hematoleg</v>
      </c>
      <c r="S246" s="47" t="str">
        <f>IF('Programmes (ENG)'!S246="Supervisor to be confirmed", "Goruchwyliwr I'w Gadarnhau", 'Programmes (ENG)'!S246)</f>
        <v>Dr Sumant Kundu</v>
      </c>
      <c r="T246" s="49" t="str">
        <f>IF('Master List'!Y246="", "", VLOOKUP('Programmes (ENG)'!T246, 'CWM &amp; Location'!B:D, 2, FALSE))</f>
        <v/>
      </c>
      <c r="U246" s="49" t="str">
        <f>IF(T246="", "", VLOOKUP('Programmes (ENG)'!U246, 'CWM &amp; Location'!B:D, 2, FALSE))</f>
        <v/>
      </c>
      <c r="V246" s="49" t="str">
        <f>IF('Programmes (ENG)'!V246="", "", VLOOKUP('Programmes (ENG)'!V246, 'CWM &amp; Location'!B:D, 2, FALSE))</f>
        <v/>
      </c>
      <c r="W246" s="49" t="str">
        <f>IF('Programmes (ENG)'!W246="", "", IF('Programmes (ENG)'!W246="Supervisor to be confirmed", 'CWM &amp; Location'!$C$207, 'Programmes (ENG)'!W246))</f>
        <v/>
      </c>
    </row>
    <row r="247" spans="1:23" ht="33.75" customHeight="1" x14ac:dyDescent="0.25">
      <c r="A247" s="47" t="str">
        <f>'Master List'!A247</f>
        <v>FP</v>
      </c>
      <c r="B247" s="47" t="str">
        <f>'Master List'!B247</f>
        <v>F2/7A2W/082c</v>
      </c>
      <c r="C247" s="47" t="str">
        <f>'Master List'!C247</f>
        <v>WAL/F2/082c</v>
      </c>
      <c r="D247" s="48">
        <f>'Programmes (ENG)'!D247</f>
        <v>1</v>
      </c>
      <c r="E247" s="54" t="str">
        <f t="shared" si="3"/>
        <v>Meddygaeth Gyffredinol (Mewnol) / Hematoleg, Meddygaeth Frys, Llawdriniaeth Gyffredinol</v>
      </c>
      <c r="F247" s="49" t="str">
        <f>VLOOKUP('Programmes (ENG)'!F247, 'CWM &amp; Location'!B:D, 2, FALSE)</f>
        <v>Bwrdd Iechyd Prifysgol Hywel Dda</v>
      </c>
      <c r="G247" s="49" t="str">
        <f>IF('Programmes (ENG)'!G247="Supervisor to be confirmed", "Goruchwyliwr I'w Gadarnhau", 'Programmes (ENG)'!G247)</f>
        <v>Dr Sumant Kundu</v>
      </c>
      <c r="H247" s="47" t="str">
        <f>VLOOKUP('Programmes (ENG)'!H247, 'CWM &amp; Location'!B:D, 2, FALSE)</f>
        <v>Ysbyty Cyffredinol Llwynhelyg</v>
      </c>
      <c r="I247" s="47" t="str">
        <f>VLOOKUP('Programmes (ENG)'!I247, 'CWM &amp; Location'!B:D, 2, FALSE)</f>
        <v>Hwlffordd</v>
      </c>
      <c r="J247" s="47" t="str">
        <f>IF('Master List'!I247="", VLOOKUP('Master List'!H247, 'CWM &amp; Location'!B:D, 2, FALSE), CONCATENATE(VLOOKUP('Master List'!H247, 'CWM &amp; Location'!B:D, 2, FALSE), " / ", VLOOKUP('Master List'!I247, 'CWM &amp; Location'!B:D, 2, FALSE)))</f>
        <v>Meddygaeth Gyffredinol (Mewnol) / Hematoleg</v>
      </c>
      <c r="K247" s="47" t="str">
        <f>IF('Programmes (ENG)'!K247="Supervisor to be confirmed", "Goruchwyliwr I'w Gadarnhau", 'Programmes (ENG)'!K247)</f>
        <v>Dr Sumant Kundu</v>
      </c>
      <c r="L247" s="47" t="str">
        <f>VLOOKUP('Programmes (ENG)'!L247, 'CWM &amp; Location'!B:D, 2, FALSE)</f>
        <v>Ysbyty Cyffredinol Llwynhelyg</v>
      </c>
      <c r="M247" s="47" t="str">
        <f>VLOOKUP('Programmes (ENG)'!M247, 'CWM &amp; Location'!B:D, 2, FALSE)</f>
        <v>Hwlffordd</v>
      </c>
      <c r="N247" s="47" t="str">
        <f>IF('Master List'!O247="", VLOOKUP('Master List'!N247, 'CWM &amp; Location'!B:D, 2, FALSE), CONCATENATE(VLOOKUP('Master List'!N247, 'CWM &amp; Location'!B:D, 2, FALSE), " / ", VLOOKUP('Master List'!O247, 'CWM &amp; Location'!B:D, 2, FALSE)))</f>
        <v>Meddygaeth Frys</v>
      </c>
      <c r="O247" s="47" t="str">
        <f>IF('Programmes (ENG)'!O247="Supervisor to be confirmed", "Goruchwyliwr I'w Gadarnhau", 'Programmes (ENG)'!O247)</f>
        <v>Dr Samit Purkayathsa</v>
      </c>
      <c r="P247" s="47" t="str">
        <f>VLOOKUP('Programmes (ENG)'!P247, 'CWM &amp; Location'!B:D, 2, FALSE)</f>
        <v>Ysbyty Cyffredinol Llwynhelyg</v>
      </c>
      <c r="Q247" s="47" t="str">
        <f>VLOOKUP('Programmes (ENG)'!Q247, 'CWM &amp; Location'!B:D, 2, FALSE)</f>
        <v>Hwlffordd</v>
      </c>
      <c r="R247" s="47" t="str">
        <f>IF('Master List'!U247="", VLOOKUP('Master List'!T247, 'CWM &amp; Location'!B:D, 2, FALSE), CONCATENATE(VLOOKUP('Master List'!T247, 'CWM &amp; Location'!B:D, 2, FALSE), " / ", VLOOKUP('Master List'!U247, 'CWM &amp; Location'!B:D, 2, FALSE)))</f>
        <v>Llawdriniaeth Gyffredinol</v>
      </c>
      <c r="S247" s="47" t="str">
        <f>IF('Programmes (ENG)'!S247="Supervisor to be confirmed", "Goruchwyliwr I'w Gadarnhau", 'Programmes (ENG)'!S247)</f>
        <v>Mr Shanmugavelu Gunasekaran</v>
      </c>
      <c r="T247" s="49" t="str">
        <f>IF('Master List'!Y247="", "", VLOOKUP('Programmes (ENG)'!T247, 'CWM &amp; Location'!B:D, 2, FALSE))</f>
        <v/>
      </c>
      <c r="U247" s="49" t="str">
        <f>IF(T247="", "", VLOOKUP('Programmes (ENG)'!U247, 'CWM &amp; Location'!B:D, 2, FALSE))</f>
        <v/>
      </c>
      <c r="V247" s="49" t="str">
        <f>IF('Programmes (ENG)'!V247="", "", VLOOKUP('Programmes (ENG)'!V247, 'CWM &amp; Location'!B:D, 2, FALSE))</f>
        <v/>
      </c>
      <c r="W247" s="49" t="str">
        <f>IF('Programmes (ENG)'!W247="", "", IF('Programmes (ENG)'!W247="Supervisor to be confirmed", 'CWM &amp; Location'!$C$207, 'Programmes (ENG)'!W247))</f>
        <v/>
      </c>
    </row>
    <row r="248" spans="1:23" ht="33.75" customHeight="1" x14ac:dyDescent="0.25">
      <c r="A248" s="47" t="str">
        <f>'Master List'!A248</f>
        <v>FP</v>
      </c>
      <c r="B248" s="47" t="str">
        <f>'Master List'!B248</f>
        <v>F2/7A2N/083a</v>
      </c>
      <c r="C248" s="47" t="str">
        <f>'Master List'!C248</f>
        <v>WAL/F2/083a</v>
      </c>
      <c r="D248" s="48">
        <f>'Programmes (ENG)'!D248</f>
        <v>1</v>
      </c>
      <c r="E248" s="54" t="str">
        <f t="shared" si="3"/>
        <v>Trawma Llawdriniaeth Orthopedig, Oncoleg Glinigol, Practis Cyffredinol</v>
      </c>
      <c r="F248" s="49" t="str">
        <f>VLOOKUP('Programmes (ENG)'!F248, 'CWM &amp; Location'!B:D, 2, FALSE)</f>
        <v>Bwrdd Iechyd Prifysgol Hywel Dda</v>
      </c>
      <c r="G248" s="49" t="str">
        <f>IF('Programmes (ENG)'!G248="Supervisor to be confirmed", "Goruchwyliwr I'w Gadarnhau", 'Programmes (ENG)'!G248)</f>
        <v>Mr Mostafa Elabbadi</v>
      </c>
      <c r="H248" s="47" t="str">
        <f>VLOOKUP('Programmes (ENG)'!H248, 'CWM &amp; Location'!B:D, 2, FALSE)</f>
        <v>Ysbyty Cyffredinol Bronglais</v>
      </c>
      <c r="I248" s="47" t="str">
        <f>VLOOKUP('Programmes (ENG)'!I248, 'CWM &amp; Location'!B:D, 2, FALSE)</f>
        <v>Aberystwyth</v>
      </c>
      <c r="J248" s="47" t="str">
        <f>IF('Master List'!I248="", VLOOKUP('Master List'!H248, 'CWM &amp; Location'!B:D, 2, FALSE), CONCATENATE(VLOOKUP('Master List'!H248, 'CWM &amp; Location'!B:D, 2, FALSE), " / ", VLOOKUP('Master List'!I248, 'CWM &amp; Location'!B:D, 2, FALSE)))</f>
        <v>Trawma Llawdriniaeth Orthopedig</v>
      </c>
      <c r="K248" s="47" t="str">
        <f>IF('Programmes (ENG)'!K248="Supervisor to be confirmed", "Goruchwyliwr I'w Gadarnhau", 'Programmes (ENG)'!K248)</f>
        <v>Mr Mostafa Elabbadi</v>
      </c>
      <c r="L248" s="47" t="str">
        <f>VLOOKUP('Programmes (ENG)'!L248, 'CWM &amp; Location'!B:D, 2, FALSE)</f>
        <v>Ysbyty Cyffredinol Bronglais</v>
      </c>
      <c r="M248" s="47" t="str">
        <f>VLOOKUP('Programmes (ENG)'!M248, 'CWM &amp; Location'!B:D, 2, FALSE)</f>
        <v>Aberystwyth</v>
      </c>
      <c r="N248" s="47" t="str">
        <f>IF('Master List'!O248="", VLOOKUP('Master List'!N248, 'CWM &amp; Location'!B:D, 2, FALSE), CONCATENATE(VLOOKUP('Master List'!N248, 'CWM &amp; Location'!B:D, 2, FALSE), " / ", VLOOKUP('Master List'!O248, 'CWM &amp; Location'!B:D, 2, FALSE)))</f>
        <v>Oncoleg Glinigol</v>
      </c>
      <c r="O248" s="47" t="str">
        <f>IF('Programmes (ENG)'!O248="Supervisor to be confirmed", "Goruchwyliwr I'w Gadarnhau", 'Programmes (ENG)'!O248)</f>
        <v>Dr Elin Jones</v>
      </c>
      <c r="P248" s="47" t="str">
        <f>VLOOKUP('Programmes (ENG)'!P248, 'CWM &amp; Location'!B:D, 2, FALSE)</f>
        <v>Llawfeddygaeth Taliesin</v>
      </c>
      <c r="Q248" s="47" t="str">
        <f>VLOOKUP('Programmes (ENG)'!Q248, 'CWM &amp; Location'!B:D, 2, FALSE)</f>
        <v>Llanbedr Pont Steffan</v>
      </c>
      <c r="R248" s="47" t="str">
        <f>IF('Master List'!U248="", VLOOKUP('Master List'!T248, 'CWM &amp; Location'!B:D, 2, FALSE), CONCATENATE(VLOOKUP('Master List'!T248, 'CWM &amp; Location'!B:D, 2, FALSE), " / ", VLOOKUP('Master List'!U248, 'CWM &amp; Location'!B:D, 2, FALSE)))</f>
        <v>Practis Cyffredinol</v>
      </c>
      <c r="S248" s="47" t="str">
        <f>IF('Programmes (ENG)'!S248="Supervisor to be confirmed", "Goruchwyliwr I'w Gadarnhau", 'Programmes (ENG)'!S248)</f>
        <v>Dr Mohammad Imam</v>
      </c>
      <c r="T248" s="49" t="str">
        <f>IF('Master List'!Y248="", "", VLOOKUP('Programmes (ENG)'!T248, 'CWM &amp; Location'!B:D, 2, FALSE))</f>
        <v/>
      </c>
      <c r="U248" s="49" t="str">
        <f>IF(T248="", "", VLOOKUP('Programmes (ENG)'!U248, 'CWM &amp; Location'!B:D, 2, FALSE))</f>
        <v/>
      </c>
      <c r="V248" s="49" t="str">
        <f>IF('Programmes (ENG)'!V248="", "", VLOOKUP('Programmes (ENG)'!V248, 'CWM &amp; Location'!B:D, 2, FALSE))</f>
        <v/>
      </c>
      <c r="W248" s="49" t="str">
        <f>IF('Programmes (ENG)'!W248="", "", IF('Programmes (ENG)'!W248="Supervisor to be confirmed", 'CWM &amp; Location'!$C$207, 'Programmes (ENG)'!W248))</f>
        <v/>
      </c>
    </row>
    <row r="249" spans="1:23" ht="33.75" customHeight="1" x14ac:dyDescent="0.25">
      <c r="A249" s="47" t="str">
        <f>'Master List'!A249</f>
        <v>FP</v>
      </c>
      <c r="B249" s="47" t="str">
        <f>'Master List'!B249</f>
        <v>F2/7A2N/083b</v>
      </c>
      <c r="C249" s="47" t="str">
        <f>'Master List'!C249</f>
        <v>WAL/F2/083b</v>
      </c>
      <c r="D249" s="48">
        <f>'Programmes (ENG)'!D249</f>
        <v>1</v>
      </c>
      <c r="E249" s="54" t="str">
        <f t="shared" si="3"/>
        <v>Practis Cyffredinol, Trawma Llawdriniaeth Orthopedig, Oncoleg Glinigol</v>
      </c>
      <c r="F249" s="49" t="str">
        <f>VLOOKUP('Programmes (ENG)'!F249, 'CWM &amp; Location'!B:D, 2, FALSE)</f>
        <v>Bwrdd Iechyd Prifysgol Hywel Dda</v>
      </c>
      <c r="G249" s="49" t="str">
        <f>IF('Programmes (ENG)'!G249="Supervisor to be confirmed", "Goruchwyliwr I'w Gadarnhau", 'Programmes (ENG)'!G249)</f>
        <v>Dr Mohammad Imam</v>
      </c>
      <c r="H249" s="47" t="str">
        <f>VLOOKUP('Programmes (ENG)'!H249, 'CWM &amp; Location'!B:D, 2, FALSE)</f>
        <v>Llawfeddygaeth Taliesin</v>
      </c>
      <c r="I249" s="47" t="str">
        <f>VLOOKUP('Programmes (ENG)'!I249, 'CWM &amp; Location'!B:D, 2, FALSE)</f>
        <v>Llanbedr Pont Steffan</v>
      </c>
      <c r="J249" s="47" t="str">
        <f>IF('Master List'!I249="", VLOOKUP('Master List'!H249, 'CWM &amp; Location'!B:D, 2, FALSE), CONCATENATE(VLOOKUP('Master List'!H249, 'CWM &amp; Location'!B:D, 2, FALSE), " / ", VLOOKUP('Master List'!I249, 'CWM &amp; Location'!B:D, 2, FALSE)))</f>
        <v>Practis Cyffredinol</v>
      </c>
      <c r="K249" s="47" t="str">
        <f>IF('Programmes (ENG)'!K249="Supervisor to be confirmed", "Goruchwyliwr I'w Gadarnhau", 'Programmes (ENG)'!K249)</f>
        <v>Dr Mohammad Imam</v>
      </c>
      <c r="L249" s="47" t="str">
        <f>VLOOKUP('Programmes (ENG)'!L249, 'CWM &amp; Location'!B:D, 2, FALSE)</f>
        <v>Ysbyty Cyffredinol Bronglais</v>
      </c>
      <c r="M249" s="47" t="str">
        <f>VLOOKUP('Programmes (ENG)'!M249, 'CWM &amp; Location'!B:D, 2, FALSE)</f>
        <v>Aberystwyth</v>
      </c>
      <c r="N249" s="47" t="str">
        <f>IF('Master List'!O249="", VLOOKUP('Master List'!N249, 'CWM &amp; Location'!B:D, 2, FALSE), CONCATENATE(VLOOKUP('Master List'!N249, 'CWM &amp; Location'!B:D, 2, FALSE), " / ", VLOOKUP('Master List'!O249, 'CWM &amp; Location'!B:D, 2, FALSE)))</f>
        <v>Trawma Llawdriniaeth Orthopedig</v>
      </c>
      <c r="O249" s="47" t="str">
        <f>IF('Programmes (ENG)'!O249="Supervisor to be confirmed", "Goruchwyliwr I'w Gadarnhau", 'Programmes (ENG)'!O249)</f>
        <v>Mr Mostafa Elabbadi</v>
      </c>
      <c r="P249" s="47" t="str">
        <f>VLOOKUP('Programmes (ENG)'!P249, 'CWM &amp; Location'!B:D, 2, FALSE)</f>
        <v>Ysbyty Cyffredinol Bronglais</v>
      </c>
      <c r="Q249" s="47" t="str">
        <f>VLOOKUP('Programmes (ENG)'!Q249, 'CWM &amp; Location'!B:D, 2, FALSE)</f>
        <v>Aberystwyth</v>
      </c>
      <c r="R249" s="47" t="str">
        <f>IF('Master List'!U249="", VLOOKUP('Master List'!T249, 'CWM &amp; Location'!B:D, 2, FALSE), CONCATENATE(VLOOKUP('Master List'!T249, 'CWM &amp; Location'!B:D, 2, FALSE), " / ", VLOOKUP('Master List'!U249, 'CWM &amp; Location'!B:D, 2, FALSE)))</f>
        <v>Oncoleg Glinigol</v>
      </c>
      <c r="S249" s="47" t="str">
        <f>IF('Programmes (ENG)'!S249="Supervisor to be confirmed", "Goruchwyliwr I'w Gadarnhau", 'Programmes (ENG)'!S249)</f>
        <v>Dr Elin Jones</v>
      </c>
      <c r="T249" s="49" t="str">
        <f>IF('Master List'!Y249="", "", VLOOKUP('Programmes (ENG)'!T249, 'CWM &amp; Location'!B:D, 2, FALSE))</f>
        <v/>
      </c>
      <c r="U249" s="49" t="str">
        <f>IF(T249="", "", VLOOKUP('Programmes (ENG)'!U249, 'CWM &amp; Location'!B:D, 2, FALSE))</f>
        <v/>
      </c>
      <c r="V249" s="49" t="str">
        <f>IF('Programmes (ENG)'!V249="", "", VLOOKUP('Programmes (ENG)'!V249, 'CWM &amp; Location'!B:D, 2, FALSE))</f>
        <v/>
      </c>
      <c r="W249" s="49" t="str">
        <f>IF('Programmes (ENG)'!W249="", "", IF('Programmes (ENG)'!W249="Supervisor to be confirmed", 'CWM &amp; Location'!$C$207, 'Programmes (ENG)'!W249))</f>
        <v/>
      </c>
    </row>
    <row r="250" spans="1:23" ht="33.75" customHeight="1" x14ac:dyDescent="0.25">
      <c r="A250" s="47" t="str">
        <f>'Master List'!A250</f>
        <v>FP</v>
      </c>
      <c r="B250" s="47" t="str">
        <f>'Master List'!B250</f>
        <v>F2/7A2N/083c</v>
      </c>
      <c r="C250" s="47" t="str">
        <f>'Master List'!C250</f>
        <v>WAL/F2/083c</v>
      </c>
      <c r="D250" s="48">
        <f>'Programmes (ENG)'!D250</f>
        <v>1</v>
      </c>
      <c r="E250" s="54" t="str">
        <f t="shared" si="3"/>
        <v>Oncoleg Glinigol, Practis Cyffredinol, Trawma Llawdriniaeth Orthopedig</v>
      </c>
      <c r="F250" s="49" t="str">
        <f>VLOOKUP('Programmes (ENG)'!F250, 'CWM &amp; Location'!B:D, 2, FALSE)</f>
        <v>Bwrdd Iechyd Prifysgol Hywel Dda</v>
      </c>
      <c r="G250" s="49" t="str">
        <f>IF('Programmes (ENG)'!G250="Supervisor to be confirmed", "Goruchwyliwr I'w Gadarnhau", 'Programmes (ENG)'!G250)</f>
        <v>Dr Elin Jones</v>
      </c>
      <c r="H250" s="47" t="str">
        <f>VLOOKUP('Programmes (ENG)'!H250, 'CWM &amp; Location'!B:D, 2, FALSE)</f>
        <v>Ysbyty Cyffredinol Bronglais</v>
      </c>
      <c r="I250" s="47" t="str">
        <f>VLOOKUP('Programmes (ENG)'!I250, 'CWM &amp; Location'!B:D, 2, FALSE)</f>
        <v>Aberystwyth</v>
      </c>
      <c r="J250" s="47" t="str">
        <f>IF('Master List'!I250="", VLOOKUP('Master List'!H250, 'CWM &amp; Location'!B:D, 2, FALSE), CONCATENATE(VLOOKUP('Master List'!H250, 'CWM &amp; Location'!B:D, 2, FALSE), " / ", VLOOKUP('Master List'!I250, 'CWM &amp; Location'!B:D, 2, FALSE)))</f>
        <v>Oncoleg Glinigol</v>
      </c>
      <c r="K250" s="47" t="str">
        <f>IF('Programmes (ENG)'!K250="Supervisor to be confirmed", "Goruchwyliwr I'w Gadarnhau", 'Programmes (ENG)'!K250)</f>
        <v>Dr Elin Jones</v>
      </c>
      <c r="L250" s="47" t="str">
        <f>VLOOKUP('Programmes (ENG)'!L250, 'CWM &amp; Location'!B:D, 2, FALSE)</f>
        <v>Llawfeddygaeth Taliesin</v>
      </c>
      <c r="M250" s="47" t="str">
        <f>VLOOKUP('Programmes (ENG)'!M250, 'CWM &amp; Location'!B:D, 2, FALSE)</f>
        <v>Llanbedr Pont Steffan</v>
      </c>
      <c r="N250" s="47" t="str">
        <f>IF('Master List'!O250="", VLOOKUP('Master List'!N250, 'CWM &amp; Location'!B:D, 2, FALSE), CONCATENATE(VLOOKUP('Master List'!N250, 'CWM &amp; Location'!B:D, 2, FALSE), " / ", VLOOKUP('Master List'!O250, 'CWM &amp; Location'!B:D, 2, FALSE)))</f>
        <v>Practis Cyffredinol</v>
      </c>
      <c r="O250" s="47" t="str">
        <f>IF('Programmes (ENG)'!O250="Supervisor to be confirmed", "Goruchwyliwr I'w Gadarnhau", 'Programmes (ENG)'!O250)</f>
        <v>Dr Mohammad Imam</v>
      </c>
      <c r="P250" s="47" t="str">
        <f>VLOOKUP('Programmes (ENG)'!P250, 'CWM &amp; Location'!B:D, 2, FALSE)</f>
        <v>Ysbyty Cyffredinol Bronglais</v>
      </c>
      <c r="Q250" s="47" t="str">
        <f>VLOOKUP('Programmes (ENG)'!Q250, 'CWM &amp; Location'!B:D, 2, FALSE)</f>
        <v>Aberystwyth</v>
      </c>
      <c r="R250" s="47" t="str">
        <f>IF('Master List'!U250="", VLOOKUP('Master List'!T250, 'CWM &amp; Location'!B:D, 2, FALSE), CONCATENATE(VLOOKUP('Master List'!T250, 'CWM &amp; Location'!B:D, 2, FALSE), " / ", VLOOKUP('Master List'!U250, 'CWM &amp; Location'!B:D, 2, FALSE)))</f>
        <v>Trawma Llawdriniaeth Orthopedig</v>
      </c>
      <c r="S250" s="47" t="str">
        <f>IF('Programmes (ENG)'!S250="Supervisor to be confirmed", "Goruchwyliwr I'w Gadarnhau", 'Programmes (ENG)'!S250)</f>
        <v>Mr Mostafa Elabbadi</v>
      </c>
      <c r="T250" s="49" t="str">
        <f>IF('Master List'!Y250="", "", VLOOKUP('Programmes (ENG)'!T250, 'CWM &amp; Location'!B:D, 2, FALSE))</f>
        <v/>
      </c>
      <c r="U250" s="49" t="str">
        <f>IF(T250="", "", VLOOKUP('Programmes (ENG)'!U250, 'CWM &amp; Location'!B:D, 2, FALSE))</f>
        <v/>
      </c>
      <c r="V250" s="49" t="str">
        <f>IF('Programmes (ENG)'!V250="", "", VLOOKUP('Programmes (ENG)'!V250, 'CWM &amp; Location'!B:D, 2, FALSE))</f>
        <v/>
      </c>
      <c r="W250" s="49" t="str">
        <f>IF('Programmes (ENG)'!W250="", "", IF('Programmes (ENG)'!W250="Supervisor to be confirmed", 'CWM &amp; Location'!$C$207, 'Programmes (ENG)'!W250))</f>
        <v/>
      </c>
    </row>
    <row r="251" spans="1:23" ht="33.75" customHeight="1" x14ac:dyDescent="0.25">
      <c r="A251" s="47" t="str">
        <f>'Master List'!A251</f>
        <v>FP</v>
      </c>
      <c r="B251" s="47" t="str">
        <f>'Master List'!B251</f>
        <v>F2/7A2N/084a</v>
      </c>
      <c r="C251" s="47" t="str">
        <f>'Master List'!C251</f>
        <v>WAL/F2/084a</v>
      </c>
      <c r="D251" s="48">
        <f>'Programmes (ENG)'!D251</f>
        <v>1</v>
      </c>
      <c r="E251" s="54" t="str">
        <f t="shared" si="3"/>
        <v>Meddygaeth Frys, Trawma Llawdriniaeth Orthopedig, Oncoleg Glinigol</v>
      </c>
      <c r="F251" s="49" t="str">
        <f>VLOOKUP('Programmes (ENG)'!F251, 'CWM &amp; Location'!B:D, 2, FALSE)</f>
        <v>Bwrdd Iechyd Prifysgol Hywel Dda</v>
      </c>
      <c r="G251" s="49" t="str">
        <f>IF('Programmes (ENG)'!G251="Supervisor to be confirmed", "Goruchwyliwr I'w Gadarnhau", 'Programmes (ENG)'!G251)</f>
        <v>Dr Alwyn Jones</v>
      </c>
      <c r="H251" s="47" t="str">
        <f>VLOOKUP('Programmes (ENG)'!H251, 'CWM &amp; Location'!B:D, 2, FALSE)</f>
        <v>Ysbyty Cyffredinol Bronglais</v>
      </c>
      <c r="I251" s="47" t="str">
        <f>VLOOKUP('Programmes (ENG)'!I251, 'CWM &amp; Location'!B:D, 2, FALSE)</f>
        <v>Aberystwyth</v>
      </c>
      <c r="J251" s="47" t="str">
        <f>IF('Master List'!I251="", VLOOKUP('Master List'!H251, 'CWM &amp; Location'!B:D, 2, FALSE), CONCATENATE(VLOOKUP('Master List'!H251, 'CWM &amp; Location'!B:D, 2, FALSE), " / ", VLOOKUP('Master List'!I251, 'CWM &amp; Location'!B:D, 2, FALSE)))</f>
        <v>Meddygaeth Frys</v>
      </c>
      <c r="K251" s="47" t="str">
        <f>IF('Programmes (ENG)'!K251="Supervisor to be confirmed", "Goruchwyliwr I'w Gadarnhau", 'Programmes (ENG)'!K251)</f>
        <v>Dr Alwyn Jones</v>
      </c>
      <c r="L251" s="47" t="str">
        <f>VLOOKUP('Programmes (ENG)'!L251, 'CWM &amp; Location'!B:D, 2, FALSE)</f>
        <v>Ysbyty Cyffredinol Bronglais</v>
      </c>
      <c r="M251" s="47" t="str">
        <f>VLOOKUP('Programmes (ENG)'!M251, 'CWM &amp; Location'!B:D, 2, FALSE)</f>
        <v>Aberystwyth</v>
      </c>
      <c r="N251" s="47" t="str">
        <f>IF('Master List'!O251="", VLOOKUP('Master List'!N251, 'CWM &amp; Location'!B:D, 2, FALSE), CONCATENATE(VLOOKUP('Master List'!N251, 'CWM &amp; Location'!B:D, 2, FALSE), " / ", VLOOKUP('Master List'!O251, 'CWM &amp; Location'!B:D, 2, FALSE)))</f>
        <v>Trawma Llawdriniaeth Orthopedig</v>
      </c>
      <c r="O251" s="47" t="str">
        <f>IF('Programmes (ENG)'!O251="Supervisor to be confirmed", "Goruchwyliwr I'w Gadarnhau", 'Programmes (ENG)'!O251)</f>
        <v>Mr Taha Mir</v>
      </c>
      <c r="P251" s="47" t="str">
        <f>VLOOKUP('Programmes (ENG)'!P251, 'CWM &amp; Location'!B:D, 2, FALSE)</f>
        <v>Ysbyty Cyffredinol Bronglais</v>
      </c>
      <c r="Q251" s="47" t="str">
        <f>VLOOKUP('Programmes (ENG)'!Q251, 'CWM &amp; Location'!B:D, 2, FALSE)</f>
        <v>Aberystwyth</v>
      </c>
      <c r="R251" s="47" t="str">
        <f>IF('Master List'!U251="", VLOOKUP('Master List'!T251, 'CWM &amp; Location'!B:D, 2, FALSE), CONCATENATE(VLOOKUP('Master List'!T251, 'CWM &amp; Location'!B:D, 2, FALSE), " / ", VLOOKUP('Master List'!U251, 'CWM &amp; Location'!B:D, 2, FALSE)))</f>
        <v>Oncoleg Glinigol</v>
      </c>
      <c r="S251" s="47" t="str">
        <f>IF('Programmes (ENG)'!S251="Supervisor to be confirmed", "Goruchwyliwr I'w Gadarnhau", 'Programmes (ENG)'!S251)</f>
        <v>Dr Elin Jones</v>
      </c>
      <c r="T251" s="49" t="str">
        <f>IF('Master List'!Y251="", "", VLOOKUP('Programmes (ENG)'!T251, 'CWM &amp; Location'!B:D, 2, FALSE))</f>
        <v/>
      </c>
      <c r="U251" s="49" t="str">
        <f>IF(T251="", "", VLOOKUP('Programmes (ENG)'!U251, 'CWM &amp; Location'!B:D, 2, FALSE))</f>
        <v/>
      </c>
      <c r="V251" s="49" t="str">
        <f>IF('Programmes (ENG)'!V251="", "", VLOOKUP('Programmes (ENG)'!V251, 'CWM &amp; Location'!B:D, 2, FALSE))</f>
        <v/>
      </c>
      <c r="W251" s="49" t="str">
        <f>IF('Programmes (ENG)'!W251="", "", IF('Programmes (ENG)'!W251="Supervisor to be confirmed", 'CWM &amp; Location'!$C$207, 'Programmes (ENG)'!W251))</f>
        <v/>
      </c>
    </row>
    <row r="252" spans="1:23" ht="33.75" customHeight="1" x14ac:dyDescent="0.25">
      <c r="A252" s="47" t="str">
        <f>'Master List'!A252</f>
        <v>FP</v>
      </c>
      <c r="B252" s="47" t="str">
        <f>'Master List'!B252</f>
        <v>F2/7A2N/084b</v>
      </c>
      <c r="C252" s="47" t="str">
        <f>'Master List'!C252</f>
        <v>WAL/F2/084b</v>
      </c>
      <c r="D252" s="48">
        <f>'Programmes (ENG)'!D252</f>
        <v>1</v>
      </c>
      <c r="E252" s="54" t="str">
        <f t="shared" si="3"/>
        <v>Oncoleg Glinigol, Meddygaeth Frys, Trawma Llawdriniaeth Orthopedig</v>
      </c>
      <c r="F252" s="49" t="str">
        <f>VLOOKUP('Programmes (ENG)'!F252, 'CWM &amp; Location'!B:D, 2, FALSE)</f>
        <v>Bwrdd Iechyd Prifysgol Hywel Dda</v>
      </c>
      <c r="G252" s="49" t="str">
        <f>IF('Programmes (ENG)'!G252="Supervisor to be confirmed", "Goruchwyliwr I'w Gadarnhau", 'Programmes (ENG)'!G252)</f>
        <v>Dr Elin Jones</v>
      </c>
      <c r="H252" s="47" t="str">
        <f>VLOOKUP('Programmes (ENG)'!H252, 'CWM &amp; Location'!B:D, 2, FALSE)</f>
        <v>Ysbyty Cyffredinol Bronglais</v>
      </c>
      <c r="I252" s="47" t="str">
        <f>VLOOKUP('Programmes (ENG)'!I252, 'CWM &amp; Location'!B:D, 2, FALSE)</f>
        <v>Aberystwyth</v>
      </c>
      <c r="J252" s="47" t="str">
        <f>IF('Master List'!I252="", VLOOKUP('Master List'!H252, 'CWM &amp; Location'!B:D, 2, FALSE), CONCATENATE(VLOOKUP('Master List'!H252, 'CWM &amp; Location'!B:D, 2, FALSE), " / ", VLOOKUP('Master List'!I252, 'CWM &amp; Location'!B:D, 2, FALSE)))</f>
        <v>Oncoleg Glinigol</v>
      </c>
      <c r="K252" s="47" t="str">
        <f>IF('Programmes (ENG)'!K252="Supervisor to be confirmed", "Goruchwyliwr I'w Gadarnhau", 'Programmes (ENG)'!K252)</f>
        <v>Dr Elin Jones</v>
      </c>
      <c r="L252" s="47" t="str">
        <f>VLOOKUP('Programmes (ENG)'!L252, 'CWM &amp; Location'!B:D, 2, FALSE)</f>
        <v>Ysbyty Cyffredinol Bronglais</v>
      </c>
      <c r="M252" s="47" t="str">
        <f>VLOOKUP('Programmes (ENG)'!M252, 'CWM &amp; Location'!B:D, 2, FALSE)</f>
        <v>Aberystwyth</v>
      </c>
      <c r="N252" s="47" t="str">
        <f>IF('Master List'!O252="", VLOOKUP('Master List'!N252, 'CWM &amp; Location'!B:D, 2, FALSE), CONCATENATE(VLOOKUP('Master List'!N252, 'CWM &amp; Location'!B:D, 2, FALSE), " / ", VLOOKUP('Master List'!O252, 'CWM &amp; Location'!B:D, 2, FALSE)))</f>
        <v>Meddygaeth Frys</v>
      </c>
      <c r="O252" s="47" t="str">
        <f>IF('Programmes (ENG)'!O252="Supervisor to be confirmed", "Goruchwyliwr I'w Gadarnhau", 'Programmes (ENG)'!O252)</f>
        <v>Dr Alwyn Jones</v>
      </c>
      <c r="P252" s="47" t="str">
        <f>VLOOKUP('Programmes (ENG)'!P252, 'CWM &amp; Location'!B:D, 2, FALSE)</f>
        <v>Ysbyty Cyffredinol Bronglais</v>
      </c>
      <c r="Q252" s="47" t="str">
        <f>VLOOKUP('Programmes (ENG)'!Q252, 'CWM &amp; Location'!B:D, 2, FALSE)</f>
        <v>Aberystwyth</v>
      </c>
      <c r="R252" s="47" t="str">
        <f>IF('Master List'!U252="", VLOOKUP('Master List'!T252, 'CWM &amp; Location'!B:D, 2, FALSE), CONCATENATE(VLOOKUP('Master List'!T252, 'CWM &amp; Location'!B:D, 2, FALSE), " / ", VLOOKUP('Master List'!U252, 'CWM &amp; Location'!B:D, 2, FALSE)))</f>
        <v>Trawma Llawdriniaeth Orthopedig</v>
      </c>
      <c r="S252" s="47" t="str">
        <f>IF('Programmes (ENG)'!S252="Supervisor to be confirmed", "Goruchwyliwr I'w Gadarnhau", 'Programmes (ENG)'!S252)</f>
        <v>Mr Taha Mir</v>
      </c>
      <c r="T252" s="49" t="str">
        <f>IF('Master List'!Y252="", "", VLOOKUP('Programmes (ENG)'!T252, 'CWM &amp; Location'!B:D, 2, FALSE))</f>
        <v/>
      </c>
      <c r="U252" s="49" t="str">
        <f>IF(T252="", "", VLOOKUP('Programmes (ENG)'!U252, 'CWM &amp; Location'!B:D, 2, FALSE))</f>
        <v/>
      </c>
      <c r="V252" s="49" t="str">
        <f>IF('Programmes (ENG)'!V252="", "", VLOOKUP('Programmes (ENG)'!V252, 'CWM &amp; Location'!B:D, 2, FALSE))</f>
        <v/>
      </c>
      <c r="W252" s="49" t="str">
        <f>IF('Programmes (ENG)'!W252="", "", IF('Programmes (ENG)'!W252="Supervisor to be confirmed", 'CWM &amp; Location'!$C$207, 'Programmes (ENG)'!W252))</f>
        <v/>
      </c>
    </row>
    <row r="253" spans="1:23" ht="33.75" customHeight="1" x14ac:dyDescent="0.25">
      <c r="A253" s="47" t="str">
        <f>'Master List'!A253</f>
        <v>FP</v>
      </c>
      <c r="B253" s="47" t="str">
        <f>'Master List'!B253</f>
        <v>F2/7A2N/084c</v>
      </c>
      <c r="C253" s="47" t="str">
        <f>'Master List'!C253</f>
        <v>WAL/F2/084c</v>
      </c>
      <c r="D253" s="48">
        <f>'Programmes (ENG)'!D253</f>
        <v>1</v>
      </c>
      <c r="E253" s="54" t="str">
        <f t="shared" si="3"/>
        <v>Trawma Llawdriniaeth Orthopedig, Oncoleg Glinigol, Meddygaeth Frys</v>
      </c>
      <c r="F253" s="49" t="str">
        <f>VLOOKUP('Programmes (ENG)'!F253, 'CWM &amp; Location'!B:D, 2, FALSE)</f>
        <v>Bwrdd Iechyd Prifysgol Hywel Dda</v>
      </c>
      <c r="G253" s="49" t="str">
        <f>IF('Programmes (ENG)'!G253="Supervisor to be confirmed", "Goruchwyliwr I'w Gadarnhau", 'Programmes (ENG)'!G253)</f>
        <v>Mr Taha Mir</v>
      </c>
      <c r="H253" s="47" t="str">
        <f>VLOOKUP('Programmes (ENG)'!H253, 'CWM &amp; Location'!B:D, 2, FALSE)</f>
        <v>Ysbyty Cyffredinol Bronglais</v>
      </c>
      <c r="I253" s="47" t="str">
        <f>VLOOKUP('Programmes (ENG)'!I253, 'CWM &amp; Location'!B:D, 2, FALSE)</f>
        <v>Aberystwyth</v>
      </c>
      <c r="J253" s="47" t="str">
        <f>IF('Master List'!I253="", VLOOKUP('Master List'!H253, 'CWM &amp; Location'!B:D, 2, FALSE), CONCATENATE(VLOOKUP('Master List'!H253, 'CWM &amp; Location'!B:D, 2, FALSE), " / ", VLOOKUP('Master List'!I253, 'CWM &amp; Location'!B:D, 2, FALSE)))</f>
        <v>Trawma Llawdriniaeth Orthopedig</v>
      </c>
      <c r="K253" s="47" t="str">
        <f>IF('Programmes (ENG)'!K253="Supervisor to be confirmed", "Goruchwyliwr I'w Gadarnhau", 'Programmes (ENG)'!K253)</f>
        <v>Mr Taha Mir</v>
      </c>
      <c r="L253" s="47" t="str">
        <f>VLOOKUP('Programmes (ENG)'!L253, 'CWM &amp; Location'!B:D, 2, FALSE)</f>
        <v>Ysbyty Cyffredinol Bronglais</v>
      </c>
      <c r="M253" s="47" t="str">
        <f>VLOOKUP('Programmes (ENG)'!M253, 'CWM &amp; Location'!B:D, 2, FALSE)</f>
        <v>Aberystwyth</v>
      </c>
      <c r="N253" s="47" t="str">
        <f>IF('Master List'!O253="", VLOOKUP('Master List'!N253, 'CWM &amp; Location'!B:D, 2, FALSE), CONCATENATE(VLOOKUP('Master List'!N253, 'CWM &amp; Location'!B:D, 2, FALSE), " / ", VLOOKUP('Master List'!O253, 'CWM &amp; Location'!B:D, 2, FALSE)))</f>
        <v>Oncoleg Glinigol</v>
      </c>
      <c r="O253" s="47" t="str">
        <f>IF('Programmes (ENG)'!O253="Supervisor to be confirmed", "Goruchwyliwr I'w Gadarnhau", 'Programmes (ENG)'!O253)</f>
        <v>Dr Elin Jones</v>
      </c>
      <c r="P253" s="47" t="str">
        <f>VLOOKUP('Programmes (ENG)'!P253, 'CWM &amp; Location'!B:D, 2, FALSE)</f>
        <v>Ysbyty Cyffredinol Bronglais</v>
      </c>
      <c r="Q253" s="47" t="str">
        <f>VLOOKUP('Programmes (ENG)'!Q253, 'CWM &amp; Location'!B:D, 2, FALSE)</f>
        <v>Aberystwyth</v>
      </c>
      <c r="R253" s="47" t="str">
        <f>IF('Master List'!U253="", VLOOKUP('Master List'!T253, 'CWM &amp; Location'!B:D, 2, FALSE), CONCATENATE(VLOOKUP('Master List'!T253, 'CWM &amp; Location'!B:D, 2, FALSE), " / ", VLOOKUP('Master List'!U253, 'CWM &amp; Location'!B:D, 2, FALSE)))</f>
        <v>Meddygaeth Frys</v>
      </c>
      <c r="S253" s="47" t="str">
        <f>IF('Programmes (ENG)'!S253="Supervisor to be confirmed", "Goruchwyliwr I'w Gadarnhau", 'Programmes (ENG)'!S253)</f>
        <v>Dr Alwyn Jones</v>
      </c>
      <c r="T253" s="49" t="str">
        <f>IF('Master List'!Y253="", "", VLOOKUP('Programmes (ENG)'!T253, 'CWM &amp; Location'!B:D, 2, FALSE))</f>
        <v/>
      </c>
      <c r="U253" s="49" t="str">
        <f>IF(T253="", "", VLOOKUP('Programmes (ENG)'!U253, 'CWM &amp; Location'!B:D, 2, FALSE))</f>
        <v/>
      </c>
      <c r="V253" s="49" t="str">
        <f>IF('Programmes (ENG)'!V253="", "", VLOOKUP('Programmes (ENG)'!V253, 'CWM &amp; Location'!B:D, 2, FALSE))</f>
        <v/>
      </c>
      <c r="W253" s="49" t="str">
        <f>IF('Programmes (ENG)'!W253="", "", IF('Programmes (ENG)'!W253="Supervisor to be confirmed", 'CWM &amp; Location'!$C$207, 'Programmes (ENG)'!W253))</f>
        <v/>
      </c>
    </row>
    <row r="254" spans="1:23" ht="33.75" customHeight="1" x14ac:dyDescent="0.25">
      <c r="A254" s="47" t="str">
        <f>'Master List'!A254</f>
        <v>FP</v>
      </c>
      <c r="B254" s="47" t="str">
        <f>'Master List'!B254</f>
        <v>F2/7A2N/085a</v>
      </c>
      <c r="C254" s="47" t="str">
        <f>'Master List'!C254</f>
        <v>WAL/F2/085a</v>
      </c>
      <c r="D254" s="48">
        <f>'Programmes (ENG)'!D254</f>
        <v>1</v>
      </c>
      <c r="E254" s="54" t="str">
        <f t="shared" si="3"/>
        <v>Llawdriniaeth Gyffredinol, Cardioleg, Practis Cyffredinol</v>
      </c>
      <c r="F254" s="49" t="str">
        <f>VLOOKUP('Programmes (ENG)'!F254, 'CWM &amp; Location'!B:D, 2, FALSE)</f>
        <v>Bwrdd Iechyd Prifysgol Hywel Dda</v>
      </c>
      <c r="G254" s="49" t="str">
        <f>IF('Programmes (ENG)'!G254="Supervisor to be confirmed", "Goruchwyliwr I'w Gadarnhau", 'Programmes (ENG)'!G254)</f>
        <v>Mr Samy Mohamed</v>
      </c>
      <c r="H254" s="47" t="str">
        <f>VLOOKUP('Programmes (ENG)'!H254, 'CWM &amp; Location'!B:D, 2, FALSE)</f>
        <v>Ysbyty Cyffredinol Bronglais</v>
      </c>
      <c r="I254" s="47" t="str">
        <f>VLOOKUP('Programmes (ENG)'!I254, 'CWM &amp; Location'!B:D, 2, FALSE)</f>
        <v>Aberystwyth</v>
      </c>
      <c r="J254" s="47" t="str">
        <f>IF('Master List'!I254="", VLOOKUP('Master List'!H254, 'CWM &amp; Location'!B:D, 2, FALSE), CONCATENATE(VLOOKUP('Master List'!H254, 'CWM &amp; Location'!B:D, 2, FALSE), " / ", VLOOKUP('Master List'!I254, 'CWM &amp; Location'!B:D, 2, FALSE)))</f>
        <v>Llawdriniaeth Gyffredinol</v>
      </c>
      <c r="K254" s="47" t="str">
        <f>IF('Programmes (ENG)'!K254="Supervisor to be confirmed", "Goruchwyliwr I'w Gadarnhau", 'Programmes (ENG)'!K254)</f>
        <v>Mr Samy Mohamed</v>
      </c>
      <c r="L254" s="47" t="str">
        <f>VLOOKUP('Programmes (ENG)'!L254, 'CWM &amp; Location'!B:D, 2, FALSE)</f>
        <v>Ysbyty Cyffredinol Bronglais</v>
      </c>
      <c r="M254" s="47" t="str">
        <f>VLOOKUP('Programmes (ENG)'!M254, 'CWM &amp; Location'!B:D, 2, FALSE)</f>
        <v>Aberystwyth</v>
      </c>
      <c r="N254" s="47" t="str">
        <f>IF('Master List'!O254="", VLOOKUP('Master List'!N254, 'CWM &amp; Location'!B:D, 2, FALSE), CONCATENATE(VLOOKUP('Master List'!N254, 'CWM &amp; Location'!B:D, 2, FALSE), " / ", VLOOKUP('Master List'!O254, 'CWM &amp; Location'!B:D, 2, FALSE)))</f>
        <v>Cardioleg</v>
      </c>
      <c r="O254" s="47" t="str">
        <f>IF('Programmes (ENG)'!O254="Supervisor to be confirmed", "Goruchwyliwr I'w Gadarnhau", 'Programmes (ENG)'!O254)</f>
        <v>Dr Kevin Joseph</v>
      </c>
      <c r="P254" s="47" t="str">
        <f>VLOOKUP('Programmes (ENG)'!P254, 'CWM &amp; Location'!B:D, 2, FALSE)</f>
        <v>Ystwyth Medical Group</v>
      </c>
      <c r="Q254" s="47" t="str">
        <f>VLOOKUP('Programmes (ENG)'!Q254, 'CWM &amp; Location'!B:D, 2, FALSE)</f>
        <v>Aberystwyth</v>
      </c>
      <c r="R254" s="47" t="str">
        <f>IF('Master List'!U254="", VLOOKUP('Master List'!T254, 'CWM &amp; Location'!B:D, 2, FALSE), CONCATENATE(VLOOKUP('Master List'!T254, 'CWM &amp; Location'!B:D, 2, FALSE), " / ", VLOOKUP('Master List'!U254, 'CWM &amp; Location'!B:D, 2, FALSE)))</f>
        <v>Practis Cyffredinol</v>
      </c>
      <c r="S254" s="47" t="str">
        <f>IF('Programmes (ENG)'!S254="Supervisor to be confirmed", "Goruchwyliwr I'w Gadarnhau", 'Programmes (ENG)'!S254)</f>
        <v>Dr Gail Davies</v>
      </c>
      <c r="T254" s="49" t="str">
        <f>IF('Master List'!Y254="", "", VLOOKUP('Programmes (ENG)'!T254, 'CWM &amp; Location'!B:D, 2, FALSE))</f>
        <v/>
      </c>
      <c r="U254" s="49" t="str">
        <f>IF(T254="", "", VLOOKUP('Programmes (ENG)'!U254, 'CWM &amp; Location'!B:D, 2, FALSE))</f>
        <v/>
      </c>
      <c r="V254" s="49" t="str">
        <f>IF('Programmes (ENG)'!V254="", "", VLOOKUP('Programmes (ENG)'!V254, 'CWM &amp; Location'!B:D, 2, FALSE))</f>
        <v/>
      </c>
      <c r="W254" s="49" t="str">
        <f>IF('Programmes (ENG)'!W254="", "", IF('Programmes (ENG)'!W254="Supervisor to be confirmed", 'CWM &amp; Location'!$C$207, 'Programmes (ENG)'!W254))</f>
        <v/>
      </c>
    </row>
    <row r="255" spans="1:23" ht="33.75" customHeight="1" x14ac:dyDescent="0.25">
      <c r="A255" s="47" t="str">
        <f>'Master List'!A255</f>
        <v>FP</v>
      </c>
      <c r="B255" s="47" t="str">
        <f>'Master List'!B255</f>
        <v>F2/7A2N/085b</v>
      </c>
      <c r="C255" s="47" t="str">
        <f>'Master List'!C255</f>
        <v>WAL/F2/085b</v>
      </c>
      <c r="D255" s="48">
        <f>'Programmes (ENG)'!D255</f>
        <v>1</v>
      </c>
      <c r="E255" s="54" t="str">
        <f t="shared" si="3"/>
        <v>Practis Cyffredinol, Llawdriniaeth Gyffredinol, Cardioleg</v>
      </c>
      <c r="F255" s="49" t="str">
        <f>VLOOKUP('Programmes (ENG)'!F255, 'CWM &amp; Location'!B:D, 2, FALSE)</f>
        <v>Bwrdd Iechyd Prifysgol Hywel Dda</v>
      </c>
      <c r="G255" s="49" t="str">
        <f>IF('Programmes (ENG)'!G255="Supervisor to be confirmed", "Goruchwyliwr I'w Gadarnhau", 'Programmes (ENG)'!G255)</f>
        <v>Dr Gail Davies</v>
      </c>
      <c r="H255" s="47" t="str">
        <f>VLOOKUP('Programmes (ENG)'!H255, 'CWM &amp; Location'!B:D, 2, FALSE)</f>
        <v>Ystwyth Medical Group</v>
      </c>
      <c r="I255" s="47" t="str">
        <f>VLOOKUP('Programmes (ENG)'!I255, 'CWM &amp; Location'!B:D, 2, FALSE)</f>
        <v>Aberystwyth</v>
      </c>
      <c r="J255" s="47" t="str">
        <f>IF('Master List'!I255="", VLOOKUP('Master List'!H255, 'CWM &amp; Location'!B:D, 2, FALSE), CONCATENATE(VLOOKUP('Master List'!H255, 'CWM &amp; Location'!B:D, 2, FALSE), " / ", VLOOKUP('Master List'!I255, 'CWM &amp; Location'!B:D, 2, FALSE)))</f>
        <v>Practis Cyffredinol</v>
      </c>
      <c r="K255" s="47" t="str">
        <f>IF('Programmes (ENG)'!K255="Supervisor to be confirmed", "Goruchwyliwr I'w Gadarnhau", 'Programmes (ENG)'!K255)</f>
        <v>Dr Gail Davies</v>
      </c>
      <c r="L255" s="47" t="str">
        <f>VLOOKUP('Programmes (ENG)'!L255, 'CWM &amp; Location'!B:D, 2, FALSE)</f>
        <v>Ysbyty Cyffredinol Bronglais</v>
      </c>
      <c r="M255" s="47" t="str">
        <f>VLOOKUP('Programmes (ENG)'!M255, 'CWM &amp; Location'!B:D, 2, FALSE)</f>
        <v>Aberystwyth</v>
      </c>
      <c r="N255" s="47" t="str">
        <f>IF('Master List'!O255="", VLOOKUP('Master List'!N255, 'CWM &amp; Location'!B:D, 2, FALSE), CONCATENATE(VLOOKUP('Master List'!N255, 'CWM &amp; Location'!B:D, 2, FALSE), " / ", VLOOKUP('Master List'!O255, 'CWM &amp; Location'!B:D, 2, FALSE)))</f>
        <v>Llawdriniaeth Gyffredinol</v>
      </c>
      <c r="O255" s="47" t="str">
        <f>IF('Programmes (ENG)'!O255="Supervisor to be confirmed", "Goruchwyliwr I'w Gadarnhau", 'Programmes (ENG)'!O255)</f>
        <v>Mr Samy Mohamed</v>
      </c>
      <c r="P255" s="47" t="str">
        <f>VLOOKUP('Programmes (ENG)'!P255, 'CWM &amp; Location'!B:D, 2, FALSE)</f>
        <v>Ysbyty Cyffredinol Bronglais</v>
      </c>
      <c r="Q255" s="47" t="str">
        <f>VLOOKUP('Programmes (ENG)'!Q255, 'CWM &amp; Location'!B:D, 2, FALSE)</f>
        <v>Aberystwyth</v>
      </c>
      <c r="R255" s="47" t="str">
        <f>IF('Master List'!U255="", VLOOKUP('Master List'!T255, 'CWM &amp; Location'!B:D, 2, FALSE), CONCATENATE(VLOOKUP('Master List'!T255, 'CWM &amp; Location'!B:D, 2, FALSE), " / ", VLOOKUP('Master List'!U255, 'CWM &amp; Location'!B:D, 2, FALSE)))</f>
        <v>Cardioleg</v>
      </c>
      <c r="S255" s="47" t="str">
        <f>IF('Programmes (ENG)'!S255="Supervisor to be confirmed", "Goruchwyliwr I'w Gadarnhau", 'Programmes (ENG)'!S255)</f>
        <v>Dr Kevin Joseph</v>
      </c>
      <c r="T255" s="49" t="str">
        <f>IF('Master List'!Y255="", "", VLOOKUP('Programmes (ENG)'!T255, 'CWM &amp; Location'!B:D, 2, FALSE))</f>
        <v/>
      </c>
      <c r="U255" s="49" t="str">
        <f>IF(T255="", "", VLOOKUP('Programmes (ENG)'!U255, 'CWM &amp; Location'!B:D, 2, FALSE))</f>
        <v/>
      </c>
      <c r="V255" s="49" t="str">
        <f>IF('Programmes (ENG)'!V255="", "", VLOOKUP('Programmes (ENG)'!V255, 'CWM &amp; Location'!B:D, 2, FALSE))</f>
        <v/>
      </c>
      <c r="W255" s="49" t="str">
        <f>IF('Programmes (ENG)'!W255="", "", IF('Programmes (ENG)'!W255="Supervisor to be confirmed", 'CWM &amp; Location'!$C$207, 'Programmes (ENG)'!W255))</f>
        <v/>
      </c>
    </row>
    <row r="256" spans="1:23" ht="33.75" customHeight="1" x14ac:dyDescent="0.25">
      <c r="A256" s="47" t="str">
        <f>'Master List'!A256</f>
        <v>FP</v>
      </c>
      <c r="B256" s="47" t="str">
        <f>'Master List'!B256</f>
        <v>F2/7A2N/085c</v>
      </c>
      <c r="C256" s="47" t="str">
        <f>'Master List'!C256</f>
        <v>WAL/F2/085c</v>
      </c>
      <c r="D256" s="48">
        <f>'Programmes (ENG)'!D256</f>
        <v>1</v>
      </c>
      <c r="E256" s="54" t="str">
        <f t="shared" si="3"/>
        <v>Cardioleg, Practis Cyffredinol, Llawdriniaeth Gyffredinol</v>
      </c>
      <c r="F256" s="49" t="str">
        <f>VLOOKUP('Programmes (ENG)'!F256, 'CWM &amp; Location'!B:D, 2, FALSE)</f>
        <v>Bwrdd Iechyd Prifysgol Hywel Dda</v>
      </c>
      <c r="G256" s="49" t="str">
        <f>IF('Programmes (ENG)'!G256="Supervisor to be confirmed", "Goruchwyliwr I'w Gadarnhau", 'Programmes (ENG)'!G256)</f>
        <v>Dr Kevin Joseph</v>
      </c>
      <c r="H256" s="47" t="str">
        <f>VLOOKUP('Programmes (ENG)'!H256, 'CWM &amp; Location'!B:D, 2, FALSE)</f>
        <v>Ysbyty Cyffredinol Bronglais</v>
      </c>
      <c r="I256" s="47" t="str">
        <f>VLOOKUP('Programmes (ENG)'!I256, 'CWM &amp; Location'!B:D, 2, FALSE)</f>
        <v>Aberystwyth</v>
      </c>
      <c r="J256" s="47" t="str">
        <f>IF('Master List'!I256="", VLOOKUP('Master List'!H256, 'CWM &amp; Location'!B:D, 2, FALSE), CONCATENATE(VLOOKUP('Master List'!H256, 'CWM &amp; Location'!B:D, 2, FALSE), " / ", VLOOKUP('Master List'!I256, 'CWM &amp; Location'!B:D, 2, FALSE)))</f>
        <v>Cardioleg</v>
      </c>
      <c r="K256" s="47" t="str">
        <f>IF('Programmes (ENG)'!K256="Supervisor to be confirmed", "Goruchwyliwr I'w Gadarnhau", 'Programmes (ENG)'!K256)</f>
        <v>Dr Kevin Joseph</v>
      </c>
      <c r="L256" s="47" t="str">
        <f>VLOOKUP('Programmes (ENG)'!L256, 'CWM &amp; Location'!B:D, 2, FALSE)</f>
        <v>Ystwyth Medical Group</v>
      </c>
      <c r="M256" s="47" t="str">
        <f>VLOOKUP('Programmes (ENG)'!M256, 'CWM &amp; Location'!B:D, 2, FALSE)</f>
        <v>Aberystwyth</v>
      </c>
      <c r="N256" s="47" t="str">
        <f>IF('Master List'!O256="", VLOOKUP('Master List'!N256, 'CWM &amp; Location'!B:D, 2, FALSE), CONCATENATE(VLOOKUP('Master List'!N256, 'CWM &amp; Location'!B:D, 2, FALSE), " / ", VLOOKUP('Master List'!O256, 'CWM &amp; Location'!B:D, 2, FALSE)))</f>
        <v>Practis Cyffredinol</v>
      </c>
      <c r="O256" s="47" t="str">
        <f>IF('Programmes (ENG)'!O256="Supervisor to be confirmed", "Goruchwyliwr I'w Gadarnhau", 'Programmes (ENG)'!O256)</f>
        <v>Dr Gail Davies</v>
      </c>
      <c r="P256" s="47" t="str">
        <f>VLOOKUP('Programmes (ENG)'!P256, 'CWM &amp; Location'!B:D, 2, FALSE)</f>
        <v>Ysbyty Cyffredinol Bronglais</v>
      </c>
      <c r="Q256" s="47" t="str">
        <f>VLOOKUP('Programmes (ENG)'!Q256, 'CWM &amp; Location'!B:D, 2, FALSE)</f>
        <v>Aberystwyth</v>
      </c>
      <c r="R256" s="47" t="str">
        <f>IF('Master List'!U256="", VLOOKUP('Master List'!T256, 'CWM &amp; Location'!B:D, 2, FALSE), CONCATENATE(VLOOKUP('Master List'!T256, 'CWM &amp; Location'!B:D, 2, FALSE), " / ", VLOOKUP('Master List'!U256, 'CWM &amp; Location'!B:D, 2, FALSE)))</f>
        <v>Llawdriniaeth Gyffredinol</v>
      </c>
      <c r="S256" s="47" t="str">
        <f>IF('Programmes (ENG)'!S256="Supervisor to be confirmed", "Goruchwyliwr I'w Gadarnhau", 'Programmes (ENG)'!S256)</f>
        <v>Mr Samy Mohamed</v>
      </c>
      <c r="T256" s="49" t="str">
        <f>IF('Master List'!Y256="", "", VLOOKUP('Programmes (ENG)'!T256, 'CWM &amp; Location'!B:D, 2, FALSE))</f>
        <v/>
      </c>
      <c r="U256" s="49" t="str">
        <f>IF(T256="", "", VLOOKUP('Programmes (ENG)'!U256, 'CWM &amp; Location'!B:D, 2, FALSE))</f>
        <v/>
      </c>
      <c r="V256" s="49" t="str">
        <f>IF('Programmes (ENG)'!V256="", "", VLOOKUP('Programmes (ENG)'!V256, 'CWM &amp; Location'!B:D, 2, FALSE))</f>
        <v/>
      </c>
      <c r="W256" s="49" t="str">
        <f>IF('Programmes (ENG)'!W256="", "", IF('Programmes (ENG)'!W256="Supervisor to be confirmed", 'CWM &amp; Location'!$C$207, 'Programmes (ENG)'!W256))</f>
        <v/>
      </c>
    </row>
    <row r="257" spans="1:23" ht="33.75" customHeight="1" x14ac:dyDescent="0.25">
      <c r="A257" s="47" t="str">
        <f>'Master List'!A257</f>
        <v>FP</v>
      </c>
      <c r="B257" s="47" t="str">
        <f>'Master List'!B257</f>
        <v>F2/7A2N/086a</v>
      </c>
      <c r="C257" s="47" t="str">
        <f>'Master List'!C257</f>
        <v>WAL/F2/086a</v>
      </c>
      <c r="D257" s="48">
        <f>'Programmes (ENG)'!D257</f>
        <v>1</v>
      </c>
      <c r="E257" s="54" t="str">
        <f t="shared" si="3"/>
        <v>Practis Cyffredinol, Meddygaeth Gyffredinol (Mewnol) / Meddygaeth Anadlol, Trawma Llawdriniaeth Orthopedig</v>
      </c>
      <c r="F257" s="49" t="str">
        <f>VLOOKUP('Programmes (ENG)'!F257, 'CWM &amp; Location'!B:D, 2, FALSE)</f>
        <v>Bwrdd Iechyd Prifysgol Hywel Dda</v>
      </c>
      <c r="G257" s="49" t="str">
        <f>IF('Programmes (ENG)'!G257="Supervisor to be confirmed", "Goruchwyliwr I'w Gadarnhau", 'Programmes (ENG)'!G257)</f>
        <v>Dr Priti Kushwah</v>
      </c>
      <c r="H257" s="47" t="str">
        <f>VLOOKUP('Programmes (ENG)'!H257, 'CWM &amp; Location'!B:D, 2, FALSE)</f>
        <v>Meddygfa Padarn</v>
      </c>
      <c r="I257" s="47" t="str">
        <f>VLOOKUP('Programmes (ENG)'!I257, 'CWM &amp; Location'!B:D, 2, FALSE)</f>
        <v>Aberystwyth</v>
      </c>
      <c r="J257" s="47" t="str">
        <f>IF('Master List'!I257="", VLOOKUP('Master List'!H257, 'CWM &amp; Location'!B:D, 2, FALSE), CONCATENATE(VLOOKUP('Master List'!H257, 'CWM &amp; Location'!B:D, 2, FALSE), " / ", VLOOKUP('Master List'!I257, 'CWM &amp; Location'!B:D, 2, FALSE)))</f>
        <v>Practis Cyffredinol</v>
      </c>
      <c r="K257" s="47" t="str">
        <f>IF('Programmes (ENG)'!K257="Supervisor to be confirmed", "Goruchwyliwr I'w Gadarnhau", 'Programmes (ENG)'!K257)</f>
        <v>Dr Priti Kushwah</v>
      </c>
      <c r="L257" s="47" t="str">
        <f>VLOOKUP('Programmes (ENG)'!L257, 'CWM &amp; Location'!B:D, 2, FALSE)</f>
        <v>Ysbyty Cyffredinol Bronglais</v>
      </c>
      <c r="M257" s="47" t="str">
        <f>VLOOKUP('Programmes (ENG)'!M257, 'CWM &amp; Location'!B:D, 2, FALSE)</f>
        <v>Aberystwyth</v>
      </c>
      <c r="N257" s="47" t="str">
        <f>IF('Master List'!O257="", VLOOKUP('Master List'!N257, 'CWM &amp; Location'!B:D, 2, FALSE), CONCATENATE(VLOOKUP('Master List'!N257, 'CWM &amp; Location'!B:D, 2, FALSE), " / ", VLOOKUP('Master List'!O257, 'CWM &amp; Location'!B:D, 2, FALSE)))</f>
        <v>Meddygaeth Gyffredinol (Mewnol) / Meddygaeth Anadlol</v>
      </c>
      <c r="O257" s="47" t="str">
        <f>IF('Programmes (ENG)'!O257="Supervisor to be confirmed", "Goruchwyliwr I'w Gadarnhau", 'Programmes (ENG)'!O257)</f>
        <v>Dr Abdel Rahman Mohamed</v>
      </c>
      <c r="P257" s="47" t="str">
        <f>VLOOKUP('Programmes (ENG)'!P257, 'CWM &amp; Location'!B:D, 2, FALSE)</f>
        <v>Ysbyty Cyffredinol Bronglais</v>
      </c>
      <c r="Q257" s="47" t="str">
        <f>VLOOKUP('Programmes (ENG)'!Q257, 'CWM &amp; Location'!B:D, 2, FALSE)</f>
        <v>Aberystwyth</v>
      </c>
      <c r="R257" s="47" t="str">
        <f>IF('Master List'!U257="", VLOOKUP('Master List'!T257, 'CWM &amp; Location'!B:D, 2, FALSE), CONCATENATE(VLOOKUP('Master List'!T257, 'CWM &amp; Location'!B:D, 2, FALSE), " / ", VLOOKUP('Master List'!U257, 'CWM &amp; Location'!B:D, 2, FALSE)))</f>
        <v>Trawma Llawdriniaeth Orthopedig</v>
      </c>
      <c r="S257" s="47" t="str">
        <f>IF('Programmes (ENG)'!S257="Supervisor to be confirmed", "Goruchwyliwr I'w Gadarnhau", 'Programmes (ENG)'!S257)</f>
        <v>Mr Sanjay Sonanis</v>
      </c>
      <c r="T257" s="49" t="str">
        <f>IF('Master List'!Y257="", "", VLOOKUP('Programmes (ENG)'!T257, 'CWM &amp; Location'!B:D, 2, FALSE))</f>
        <v/>
      </c>
      <c r="U257" s="49" t="str">
        <f>IF(T257="", "", VLOOKUP('Programmes (ENG)'!U257, 'CWM &amp; Location'!B:D, 2, FALSE))</f>
        <v/>
      </c>
      <c r="V257" s="49" t="str">
        <f>IF('Programmes (ENG)'!V257="", "", VLOOKUP('Programmes (ENG)'!V257, 'CWM &amp; Location'!B:D, 2, FALSE))</f>
        <v/>
      </c>
      <c r="W257" s="49" t="str">
        <f>IF('Programmes (ENG)'!W257="", "", IF('Programmes (ENG)'!W257="Supervisor to be confirmed", 'CWM &amp; Location'!$C$207, 'Programmes (ENG)'!W257))</f>
        <v/>
      </c>
    </row>
    <row r="258" spans="1:23" ht="33.75" customHeight="1" x14ac:dyDescent="0.25">
      <c r="A258" s="47" t="str">
        <f>'Master List'!A258</f>
        <v>FP</v>
      </c>
      <c r="B258" s="47" t="str">
        <f>'Master List'!B258</f>
        <v>F2/7A2N/086b</v>
      </c>
      <c r="C258" s="47" t="str">
        <f>'Master List'!C258</f>
        <v>WAL/F2/086b</v>
      </c>
      <c r="D258" s="48">
        <f>'Programmes (ENG)'!D258</f>
        <v>1</v>
      </c>
      <c r="E258" s="54" t="str">
        <f t="shared" si="3"/>
        <v>Trawma Llawdriniaeth Orthopedig, Practis Cyffredinol, Meddygaeth Gyffredinol (Mewnol) / Meddygaeth Anadlol</v>
      </c>
      <c r="F258" s="49" t="str">
        <f>VLOOKUP('Programmes (ENG)'!F258, 'CWM &amp; Location'!B:D, 2, FALSE)</f>
        <v>Bwrdd Iechyd Prifysgol Hywel Dda</v>
      </c>
      <c r="G258" s="49" t="str">
        <f>IF('Programmes (ENG)'!G258="Supervisor to be confirmed", "Goruchwyliwr I'w Gadarnhau", 'Programmes (ENG)'!G258)</f>
        <v>Mr Sanjay Sonanis</v>
      </c>
      <c r="H258" s="47" t="str">
        <f>VLOOKUP('Programmes (ENG)'!H258, 'CWM &amp; Location'!B:D, 2, FALSE)</f>
        <v>Ysbyty Cyffredinol Bronglais</v>
      </c>
      <c r="I258" s="47" t="str">
        <f>VLOOKUP('Programmes (ENG)'!I258, 'CWM &amp; Location'!B:D, 2, FALSE)</f>
        <v>Aberystwyth</v>
      </c>
      <c r="J258" s="47" t="str">
        <f>IF('Master List'!I258="", VLOOKUP('Master List'!H258, 'CWM &amp; Location'!B:D, 2, FALSE), CONCATENATE(VLOOKUP('Master List'!H258, 'CWM &amp; Location'!B:D, 2, FALSE), " / ", VLOOKUP('Master List'!I258, 'CWM &amp; Location'!B:D, 2, FALSE)))</f>
        <v>Trawma Llawdriniaeth Orthopedig</v>
      </c>
      <c r="K258" s="47" t="str">
        <f>IF('Programmes (ENG)'!K258="Supervisor to be confirmed", "Goruchwyliwr I'w Gadarnhau", 'Programmes (ENG)'!K258)</f>
        <v>Mr Sanjay Sonanis</v>
      </c>
      <c r="L258" s="47" t="str">
        <f>VLOOKUP('Programmes (ENG)'!L258, 'CWM &amp; Location'!B:D, 2, FALSE)</f>
        <v>Meddygfa Padarn</v>
      </c>
      <c r="M258" s="47" t="str">
        <f>VLOOKUP('Programmes (ENG)'!M258, 'CWM &amp; Location'!B:D, 2, FALSE)</f>
        <v>Aberystwyth</v>
      </c>
      <c r="N258" s="47" t="str">
        <f>IF('Master List'!O258="", VLOOKUP('Master List'!N258, 'CWM &amp; Location'!B:D, 2, FALSE), CONCATENATE(VLOOKUP('Master List'!N258, 'CWM &amp; Location'!B:D, 2, FALSE), " / ", VLOOKUP('Master List'!O258, 'CWM &amp; Location'!B:D, 2, FALSE)))</f>
        <v>Practis Cyffredinol</v>
      </c>
      <c r="O258" s="47" t="str">
        <f>IF('Programmes (ENG)'!O258="Supervisor to be confirmed", "Goruchwyliwr I'w Gadarnhau", 'Programmes (ENG)'!O258)</f>
        <v>Dr Priti Kushwah</v>
      </c>
      <c r="P258" s="47" t="str">
        <f>VLOOKUP('Programmes (ENG)'!P258, 'CWM &amp; Location'!B:D, 2, FALSE)</f>
        <v>Ysbyty Cyffredinol Bronglais</v>
      </c>
      <c r="Q258" s="47" t="str">
        <f>VLOOKUP('Programmes (ENG)'!Q258, 'CWM &amp; Location'!B:D, 2, FALSE)</f>
        <v>Aberystwyth</v>
      </c>
      <c r="R258" s="47" t="str">
        <f>IF('Master List'!U258="", VLOOKUP('Master List'!T258, 'CWM &amp; Location'!B:D, 2, FALSE), CONCATENATE(VLOOKUP('Master List'!T258, 'CWM &amp; Location'!B:D, 2, FALSE), " / ", VLOOKUP('Master List'!U258, 'CWM &amp; Location'!B:D, 2, FALSE)))</f>
        <v>Meddygaeth Gyffredinol (Mewnol) / Meddygaeth Anadlol</v>
      </c>
      <c r="S258" s="47" t="str">
        <f>IF('Programmes (ENG)'!S258="Supervisor to be confirmed", "Goruchwyliwr I'w Gadarnhau", 'Programmes (ENG)'!S258)</f>
        <v>Dr Abdel Rahman Mohamed</v>
      </c>
      <c r="T258" s="49" t="str">
        <f>IF('Master List'!Y258="", "", VLOOKUP('Programmes (ENG)'!T258, 'CWM &amp; Location'!B:D, 2, FALSE))</f>
        <v/>
      </c>
      <c r="U258" s="49" t="str">
        <f>IF(T258="", "", VLOOKUP('Programmes (ENG)'!U258, 'CWM &amp; Location'!B:D, 2, FALSE))</f>
        <v/>
      </c>
      <c r="V258" s="49" t="str">
        <f>IF('Programmes (ENG)'!V258="", "", VLOOKUP('Programmes (ENG)'!V258, 'CWM &amp; Location'!B:D, 2, FALSE))</f>
        <v/>
      </c>
      <c r="W258" s="49" t="str">
        <f>IF('Programmes (ENG)'!W258="", "", IF('Programmes (ENG)'!W258="Supervisor to be confirmed", 'CWM &amp; Location'!$C$207, 'Programmes (ENG)'!W258))</f>
        <v/>
      </c>
    </row>
    <row r="259" spans="1:23" ht="33.75" customHeight="1" x14ac:dyDescent="0.25">
      <c r="A259" s="47" t="str">
        <f>'Master List'!A259</f>
        <v>FP</v>
      </c>
      <c r="B259" s="47" t="str">
        <f>'Master List'!B259</f>
        <v>F2/7A2N/086c</v>
      </c>
      <c r="C259" s="47" t="str">
        <f>'Master List'!C259</f>
        <v>WAL/F2/086c</v>
      </c>
      <c r="D259" s="48">
        <f>'Programmes (ENG)'!D259</f>
        <v>1</v>
      </c>
      <c r="E259" s="54" t="str">
        <f t="shared" ref="E259:E322" si="4">CONCATENATE(J259,", ",N259,", ",R259,IF(V259="","",", "),IF(V259="","",V259),IF(V259="",""," ("),IF(V259="","",A259),IF(V259="","",")"),"")</f>
        <v>Meddygaeth Gyffredinol (Mewnol) / Meddygaeth Anadlol, Trawma Llawdriniaeth Orthopedig, Practis Cyffredinol</v>
      </c>
      <c r="F259" s="49" t="str">
        <f>VLOOKUP('Programmes (ENG)'!F259, 'CWM &amp; Location'!B:D, 2, FALSE)</f>
        <v>Bwrdd Iechyd Prifysgol Hywel Dda</v>
      </c>
      <c r="G259" s="49" t="str">
        <f>IF('Programmes (ENG)'!G259="Supervisor to be confirmed", "Goruchwyliwr I'w Gadarnhau", 'Programmes (ENG)'!G259)</f>
        <v>Dr Ramesh Khojushrestha</v>
      </c>
      <c r="H259" s="47" t="str">
        <f>VLOOKUP('Programmes (ENG)'!H259, 'CWM &amp; Location'!B:D, 2, FALSE)</f>
        <v>Ysbyty Cyffredinol Bronglais</v>
      </c>
      <c r="I259" s="47" t="str">
        <f>VLOOKUP('Programmes (ENG)'!I259, 'CWM &amp; Location'!B:D, 2, FALSE)</f>
        <v>Aberystwyth</v>
      </c>
      <c r="J259" s="47" t="str">
        <f>IF('Master List'!I259="", VLOOKUP('Master List'!H259, 'CWM &amp; Location'!B:D, 2, FALSE), CONCATENATE(VLOOKUP('Master List'!H259, 'CWM &amp; Location'!B:D, 2, FALSE), " / ", VLOOKUP('Master List'!I259, 'CWM &amp; Location'!B:D, 2, FALSE)))</f>
        <v>Meddygaeth Gyffredinol (Mewnol) / Meddygaeth Anadlol</v>
      </c>
      <c r="K259" s="47" t="str">
        <f>IF('Programmes (ENG)'!K259="Supervisor to be confirmed", "Goruchwyliwr I'w Gadarnhau", 'Programmes (ENG)'!K259)</f>
        <v>Dr Abdel Rahman Mohamed</v>
      </c>
      <c r="L259" s="47" t="str">
        <f>VLOOKUP('Programmes (ENG)'!L259, 'CWM &amp; Location'!B:D, 2, FALSE)</f>
        <v>Ysbyty Cyffredinol Bronglais</v>
      </c>
      <c r="M259" s="47" t="str">
        <f>VLOOKUP('Programmes (ENG)'!M259, 'CWM &amp; Location'!B:D, 2, FALSE)</f>
        <v>Aberystwyth</v>
      </c>
      <c r="N259" s="47" t="str">
        <f>IF('Master List'!O259="", VLOOKUP('Master List'!N259, 'CWM &amp; Location'!B:D, 2, FALSE), CONCATENATE(VLOOKUP('Master List'!N259, 'CWM &amp; Location'!B:D, 2, FALSE), " / ", VLOOKUP('Master List'!O259, 'CWM &amp; Location'!B:D, 2, FALSE)))</f>
        <v>Trawma Llawdriniaeth Orthopedig</v>
      </c>
      <c r="O259" s="47" t="str">
        <f>IF('Programmes (ENG)'!O259="Supervisor to be confirmed", "Goruchwyliwr I'w Gadarnhau", 'Programmes (ENG)'!O259)</f>
        <v>Mr Sanjay Sonanis</v>
      </c>
      <c r="P259" s="47" t="str">
        <f>VLOOKUP('Programmes (ENG)'!P259, 'CWM &amp; Location'!B:D, 2, FALSE)</f>
        <v>Meddygfa Padarn</v>
      </c>
      <c r="Q259" s="47" t="str">
        <f>VLOOKUP('Programmes (ENG)'!Q259, 'CWM &amp; Location'!B:D, 2, FALSE)</f>
        <v>Aberystwyth</v>
      </c>
      <c r="R259" s="47" t="str">
        <f>IF('Master List'!U259="", VLOOKUP('Master List'!T259, 'CWM &amp; Location'!B:D, 2, FALSE), CONCATENATE(VLOOKUP('Master List'!T259, 'CWM &amp; Location'!B:D, 2, FALSE), " / ", VLOOKUP('Master List'!U259, 'CWM &amp; Location'!B:D, 2, FALSE)))</f>
        <v>Practis Cyffredinol</v>
      </c>
      <c r="S259" s="47" t="str">
        <f>IF('Programmes (ENG)'!S259="Supervisor to be confirmed", "Goruchwyliwr I'w Gadarnhau", 'Programmes (ENG)'!S259)</f>
        <v>Dr Priti Kushwah</v>
      </c>
      <c r="T259" s="49" t="str">
        <f>IF('Master List'!Y259="", "", VLOOKUP('Programmes (ENG)'!T259, 'CWM &amp; Location'!B:D, 2, FALSE))</f>
        <v/>
      </c>
      <c r="U259" s="49" t="str">
        <f>IF(T259="", "", VLOOKUP('Programmes (ENG)'!U259, 'CWM &amp; Location'!B:D, 2, FALSE))</f>
        <v/>
      </c>
      <c r="V259" s="49" t="str">
        <f>IF('Programmes (ENG)'!V259="", "", VLOOKUP('Programmes (ENG)'!V259, 'CWM &amp; Location'!B:D, 2, FALSE))</f>
        <v/>
      </c>
      <c r="W259" s="49" t="str">
        <f>IF('Programmes (ENG)'!W259="", "", IF('Programmes (ENG)'!W259="Supervisor to be confirmed", 'CWM &amp; Location'!$C$207, 'Programmes (ENG)'!W259))</f>
        <v/>
      </c>
    </row>
    <row r="260" spans="1:23" ht="33.75" customHeight="1" x14ac:dyDescent="0.25">
      <c r="A260" s="47" t="str">
        <f>'Master List'!A260</f>
        <v>FP</v>
      </c>
      <c r="B260" s="47" t="str">
        <f>'Master List'!B260</f>
        <v>F2/7A2N/087a</v>
      </c>
      <c r="C260" s="47" t="str">
        <f>'Master List'!C260</f>
        <v>WAL/F2/087a</v>
      </c>
      <c r="D260" s="48">
        <f>'Programmes (ENG)'!D260</f>
        <v>1</v>
      </c>
      <c r="E260" s="54" t="str">
        <f t="shared" si="4"/>
        <v>Gastroenteroleg, Meddygaeth Frys, Llawdriniaeth Gyffredinol / Llawdriniaeth y Colon a'r Rhefr</v>
      </c>
      <c r="F260" s="49" t="str">
        <f>VLOOKUP('Programmes (ENG)'!F260, 'CWM &amp; Location'!B:D, 2, FALSE)</f>
        <v>Bwrdd Iechyd Prifysgol Hywel Dda</v>
      </c>
      <c r="G260" s="49" t="str">
        <f>IF('Programmes (ENG)'!G260="Supervisor to be confirmed", "Goruchwyliwr I'w Gadarnhau", 'Programmes (ENG)'!G260)</f>
        <v>Dr Mark Narain</v>
      </c>
      <c r="H260" s="47" t="str">
        <f>VLOOKUP('Programmes (ENG)'!H260, 'CWM &amp; Location'!B:D, 2, FALSE)</f>
        <v>Ysbyty Cyffredinol Bronglais</v>
      </c>
      <c r="I260" s="47" t="str">
        <f>VLOOKUP('Programmes (ENG)'!I260, 'CWM &amp; Location'!B:D, 2, FALSE)</f>
        <v>Aberystwyth</v>
      </c>
      <c r="J260" s="47" t="str">
        <f>IF('Master List'!I260="", VLOOKUP('Master List'!H260, 'CWM &amp; Location'!B:D, 2, FALSE), CONCATENATE(VLOOKUP('Master List'!H260, 'CWM &amp; Location'!B:D, 2, FALSE), " / ", VLOOKUP('Master List'!I260, 'CWM &amp; Location'!B:D, 2, FALSE)))</f>
        <v>Gastroenteroleg</v>
      </c>
      <c r="K260" s="47" t="str">
        <f>IF('Programmes (ENG)'!K260="Supervisor to be confirmed", "Goruchwyliwr I'w Gadarnhau", 'Programmes (ENG)'!K260)</f>
        <v>Dr Mark Narain</v>
      </c>
      <c r="L260" s="47" t="str">
        <f>VLOOKUP('Programmes (ENG)'!L260, 'CWM &amp; Location'!B:D, 2, FALSE)</f>
        <v>Ysbyty Cyffredinol Bronglais</v>
      </c>
      <c r="M260" s="47" t="str">
        <f>VLOOKUP('Programmes (ENG)'!M260, 'CWM &amp; Location'!B:D, 2, FALSE)</f>
        <v>Aberystwyth</v>
      </c>
      <c r="N260" s="47" t="str">
        <f>IF('Master List'!O260="", VLOOKUP('Master List'!N260, 'CWM &amp; Location'!B:D, 2, FALSE), CONCATENATE(VLOOKUP('Master List'!N260, 'CWM &amp; Location'!B:D, 2, FALSE), " / ", VLOOKUP('Master List'!O260, 'CWM &amp; Location'!B:D, 2, FALSE)))</f>
        <v>Meddygaeth Frys</v>
      </c>
      <c r="O260" s="47" t="str">
        <f>IF('Programmes (ENG)'!O260="Supervisor to be confirmed", "Goruchwyliwr I'w Gadarnhau", 'Programmes (ENG)'!O260)</f>
        <v>Dr Alwyn Jones</v>
      </c>
      <c r="P260" s="47" t="str">
        <f>VLOOKUP('Programmes (ENG)'!P260, 'CWM &amp; Location'!B:D, 2, FALSE)</f>
        <v>Ysbyty Cyffredinol Bronglais</v>
      </c>
      <c r="Q260" s="47" t="str">
        <f>VLOOKUP('Programmes (ENG)'!Q260, 'CWM &amp; Location'!B:D, 2, FALSE)</f>
        <v>Aberystwyth</v>
      </c>
      <c r="R260" s="47" t="str">
        <f>IF('Master List'!U260="", VLOOKUP('Master List'!T260, 'CWM &amp; Location'!B:D, 2, FALSE), CONCATENATE(VLOOKUP('Master List'!T260, 'CWM &amp; Location'!B:D, 2, FALSE), " / ", VLOOKUP('Master List'!U260, 'CWM &amp; Location'!B:D, 2, FALSE)))</f>
        <v>Llawdriniaeth Gyffredinol / Llawdriniaeth y Colon a'r Rhefr</v>
      </c>
      <c r="S260" s="47" t="str">
        <f>IF('Programmes (ENG)'!S260="Supervisor to be confirmed", "Goruchwyliwr I'w Gadarnhau", 'Programmes (ENG)'!S260)</f>
        <v>Dr Mostafa Abdel-Raheem</v>
      </c>
      <c r="T260" s="49" t="str">
        <f>IF('Master List'!Y260="", "", VLOOKUP('Programmes (ENG)'!T260, 'CWM &amp; Location'!B:D, 2, FALSE))</f>
        <v/>
      </c>
      <c r="U260" s="49" t="str">
        <f>IF(T260="", "", VLOOKUP('Programmes (ENG)'!U260, 'CWM &amp; Location'!B:D, 2, FALSE))</f>
        <v/>
      </c>
      <c r="V260" s="49" t="str">
        <f>IF('Programmes (ENG)'!V260="", "", VLOOKUP('Programmes (ENG)'!V260, 'CWM &amp; Location'!B:D, 2, FALSE))</f>
        <v/>
      </c>
      <c r="W260" s="49" t="str">
        <f>IF('Programmes (ENG)'!W260="", "", IF('Programmes (ENG)'!W260="Supervisor to be confirmed", 'CWM &amp; Location'!$C$207, 'Programmes (ENG)'!W260))</f>
        <v/>
      </c>
    </row>
    <row r="261" spans="1:23" ht="33.75" customHeight="1" x14ac:dyDescent="0.25">
      <c r="A261" s="47" t="str">
        <f>'Master List'!A261</f>
        <v>FP</v>
      </c>
      <c r="B261" s="47" t="str">
        <f>'Master List'!B261</f>
        <v>F2/7A2N/087b</v>
      </c>
      <c r="C261" s="47" t="str">
        <f>'Master List'!C261</f>
        <v>WAL/F2/087b</v>
      </c>
      <c r="D261" s="48">
        <f>'Programmes (ENG)'!D261</f>
        <v>1</v>
      </c>
      <c r="E261" s="54" t="str">
        <f t="shared" si="4"/>
        <v>Llawdriniaeth Gyffredinol / Llawdriniaeth y Colon a'r Rhefr, Gastroenteroleg, Meddygaeth Frys</v>
      </c>
      <c r="F261" s="49" t="str">
        <f>VLOOKUP('Programmes (ENG)'!F261, 'CWM &amp; Location'!B:D, 2, FALSE)</f>
        <v>Bwrdd Iechyd Prifysgol Hywel Dda</v>
      </c>
      <c r="G261" s="49" t="str">
        <f>IF('Programmes (ENG)'!G261="Supervisor to be confirmed", "Goruchwyliwr I'w Gadarnhau", 'Programmes (ENG)'!G261)</f>
        <v>Mr Simone Sebastiani</v>
      </c>
      <c r="H261" s="47" t="str">
        <f>VLOOKUP('Programmes (ENG)'!H261, 'CWM &amp; Location'!B:D, 2, FALSE)</f>
        <v>Ysbyty Cyffredinol Bronglais</v>
      </c>
      <c r="I261" s="47" t="str">
        <f>VLOOKUP('Programmes (ENG)'!I261, 'CWM &amp; Location'!B:D, 2, FALSE)</f>
        <v>Aberystwyth</v>
      </c>
      <c r="J261" s="47" t="str">
        <f>IF('Master List'!I261="", VLOOKUP('Master List'!H261, 'CWM &amp; Location'!B:D, 2, FALSE), CONCATENATE(VLOOKUP('Master List'!H261, 'CWM &amp; Location'!B:D, 2, FALSE), " / ", VLOOKUP('Master List'!I261, 'CWM &amp; Location'!B:D, 2, FALSE)))</f>
        <v>Llawdriniaeth Gyffredinol / Llawdriniaeth y Colon a'r Rhefr</v>
      </c>
      <c r="K261" s="47" t="str">
        <f>IF('Programmes (ENG)'!K261="Supervisor to be confirmed", "Goruchwyliwr I'w Gadarnhau", 'Programmes (ENG)'!K261)</f>
        <v>Mr Simone Sebastiani</v>
      </c>
      <c r="L261" s="47" t="str">
        <f>VLOOKUP('Programmes (ENG)'!L261, 'CWM &amp; Location'!B:D, 2, FALSE)</f>
        <v>Ysbyty Cyffredinol Bronglais</v>
      </c>
      <c r="M261" s="47" t="str">
        <f>VLOOKUP('Programmes (ENG)'!M261, 'CWM &amp; Location'!B:D, 2, FALSE)</f>
        <v>Aberystwyth</v>
      </c>
      <c r="N261" s="47" t="str">
        <f>IF('Master List'!O261="", VLOOKUP('Master List'!N261, 'CWM &amp; Location'!B:D, 2, FALSE), CONCATENATE(VLOOKUP('Master List'!N261, 'CWM &amp; Location'!B:D, 2, FALSE), " / ", VLOOKUP('Master List'!O261, 'CWM &amp; Location'!B:D, 2, FALSE)))</f>
        <v>Gastroenteroleg</v>
      </c>
      <c r="O261" s="47" t="str">
        <f>IF('Programmes (ENG)'!O261="Supervisor to be confirmed", "Goruchwyliwr I'w Gadarnhau", 'Programmes (ENG)'!O261)</f>
        <v>Dr Mark Narain</v>
      </c>
      <c r="P261" s="47" t="str">
        <f>VLOOKUP('Programmes (ENG)'!P261, 'CWM &amp; Location'!B:D, 2, FALSE)</f>
        <v>Ysbyty Cyffredinol Bronglais</v>
      </c>
      <c r="Q261" s="47" t="str">
        <f>VLOOKUP('Programmes (ENG)'!Q261, 'CWM &amp; Location'!B:D, 2, FALSE)</f>
        <v>Aberystwyth</v>
      </c>
      <c r="R261" s="47" t="str">
        <f>IF('Master List'!U261="", VLOOKUP('Master List'!T261, 'CWM &amp; Location'!B:D, 2, FALSE), CONCATENATE(VLOOKUP('Master List'!T261, 'CWM &amp; Location'!B:D, 2, FALSE), " / ", VLOOKUP('Master List'!U261, 'CWM &amp; Location'!B:D, 2, FALSE)))</f>
        <v>Meddygaeth Frys</v>
      </c>
      <c r="S261" s="47" t="str">
        <f>IF('Programmes (ENG)'!S261="Supervisor to be confirmed", "Goruchwyliwr I'w Gadarnhau", 'Programmes (ENG)'!S261)</f>
        <v>Dr Alwyn Jones</v>
      </c>
      <c r="T261" s="49" t="str">
        <f>IF('Master List'!Y261="", "", VLOOKUP('Programmes (ENG)'!T261, 'CWM &amp; Location'!B:D, 2, FALSE))</f>
        <v/>
      </c>
      <c r="U261" s="49" t="str">
        <f>IF(T261="", "", VLOOKUP('Programmes (ENG)'!U261, 'CWM &amp; Location'!B:D, 2, FALSE))</f>
        <v/>
      </c>
      <c r="V261" s="49" t="str">
        <f>IF('Programmes (ENG)'!V261="", "", VLOOKUP('Programmes (ENG)'!V261, 'CWM &amp; Location'!B:D, 2, FALSE))</f>
        <v/>
      </c>
      <c r="W261" s="49" t="str">
        <f>IF('Programmes (ENG)'!W261="", "", IF('Programmes (ENG)'!W261="Supervisor to be confirmed", 'CWM &amp; Location'!$C$207, 'Programmes (ENG)'!W261))</f>
        <v/>
      </c>
    </row>
    <row r="262" spans="1:23" ht="33.75" customHeight="1" x14ac:dyDescent="0.25">
      <c r="A262" s="47" t="str">
        <f>'Master List'!A262</f>
        <v>FP</v>
      </c>
      <c r="B262" s="47" t="str">
        <f>'Master List'!B262</f>
        <v>F2/7A2N/087c</v>
      </c>
      <c r="C262" s="47" t="str">
        <f>'Master List'!C262</f>
        <v>WAL/F2/087c</v>
      </c>
      <c r="D262" s="48">
        <f>'Programmes (ENG)'!D262</f>
        <v>1</v>
      </c>
      <c r="E262" s="54" t="str">
        <f t="shared" si="4"/>
        <v>Meddygaeth Frys, Llawdriniaeth Gyffredinol / Llawdriniaeth y Colon a'r Rhefr, Gastroenteroleg</v>
      </c>
      <c r="F262" s="49" t="str">
        <f>VLOOKUP('Programmes (ENG)'!F262, 'CWM &amp; Location'!B:D, 2, FALSE)</f>
        <v>Bwrdd Iechyd Prifysgol Hywel Dda</v>
      </c>
      <c r="G262" s="49" t="str">
        <f>IF('Programmes (ENG)'!G262="Supervisor to be confirmed", "Goruchwyliwr I'w Gadarnhau", 'Programmes (ENG)'!G262)</f>
        <v>Dr Alwyn Jones</v>
      </c>
      <c r="H262" s="47" t="str">
        <f>VLOOKUP('Programmes (ENG)'!H262, 'CWM &amp; Location'!B:D, 2, FALSE)</f>
        <v>Ysbyty Cyffredinol Bronglais</v>
      </c>
      <c r="I262" s="47" t="str">
        <f>VLOOKUP('Programmes (ENG)'!I262, 'CWM &amp; Location'!B:D, 2, FALSE)</f>
        <v>Aberystwyth</v>
      </c>
      <c r="J262" s="47" t="str">
        <f>IF('Master List'!I262="", VLOOKUP('Master List'!H262, 'CWM &amp; Location'!B:D, 2, FALSE), CONCATENATE(VLOOKUP('Master List'!H262, 'CWM &amp; Location'!B:D, 2, FALSE), " / ", VLOOKUP('Master List'!I262, 'CWM &amp; Location'!B:D, 2, FALSE)))</f>
        <v>Meddygaeth Frys</v>
      </c>
      <c r="K262" s="47" t="str">
        <f>IF('Programmes (ENG)'!K262="Supervisor to be confirmed", "Goruchwyliwr I'w Gadarnhau", 'Programmes (ENG)'!K262)</f>
        <v>Dr Alwyn Jones</v>
      </c>
      <c r="L262" s="47" t="str">
        <f>VLOOKUP('Programmes (ENG)'!L262, 'CWM &amp; Location'!B:D, 2, FALSE)</f>
        <v>Ysbyty Cyffredinol Bronglais</v>
      </c>
      <c r="M262" s="47" t="str">
        <f>VLOOKUP('Programmes (ENG)'!M262, 'CWM &amp; Location'!B:D, 2, FALSE)</f>
        <v>Aberystwyth</v>
      </c>
      <c r="N262" s="47" t="str">
        <f>IF('Master List'!O262="", VLOOKUP('Master List'!N262, 'CWM &amp; Location'!B:D, 2, FALSE), CONCATENATE(VLOOKUP('Master List'!N262, 'CWM &amp; Location'!B:D, 2, FALSE), " / ", VLOOKUP('Master List'!O262, 'CWM &amp; Location'!B:D, 2, FALSE)))</f>
        <v>Llawdriniaeth Gyffredinol / Llawdriniaeth y Colon a'r Rhefr</v>
      </c>
      <c r="O262" s="47" t="str">
        <f>IF('Programmes (ENG)'!O262="Supervisor to be confirmed", "Goruchwyliwr I'w Gadarnhau", 'Programmes (ENG)'!O262)</f>
        <v>Mr Simone Sebastiani</v>
      </c>
      <c r="P262" s="47" t="str">
        <f>VLOOKUP('Programmes (ENG)'!P262, 'CWM &amp; Location'!B:D, 2, FALSE)</f>
        <v>Ysbyty Cyffredinol Bronglais</v>
      </c>
      <c r="Q262" s="47" t="str">
        <f>VLOOKUP('Programmes (ENG)'!Q262, 'CWM &amp; Location'!B:D, 2, FALSE)</f>
        <v>Aberystwyth</v>
      </c>
      <c r="R262" s="47" t="str">
        <f>IF('Master List'!U262="", VLOOKUP('Master List'!T262, 'CWM &amp; Location'!B:D, 2, FALSE), CONCATENATE(VLOOKUP('Master List'!T262, 'CWM &amp; Location'!B:D, 2, FALSE), " / ", VLOOKUP('Master List'!U262, 'CWM &amp; Location'!B:D, 2, FALSE)))</f>
        <v>Gastroenteroleg</v>
      </c>
      <c r="S262" s="47" t="str">
        <f>IF('Programmes (ENG)'!S262="Supervisor to be confirmed", "Goruchwyliwr I'w Gadarnhau", 'Programmes (ENG)'!S262)</f>
        <v>Dr Mark Narain</v>
      </c>
      <c r="T262" s="49" t="str">
        <f>IF('Master List'!Y262="", "", VLOOKUP('Programmes (ENG)'!T262, 'CWM &amp; Location'!B:D, 2, FALSE))</f>
        <v/>
      </c>
      <c r="U262" s="49" t="str">
        <f>IF(T262="", "", VLOOKUP('Programmes (ENG)'!U262, 'CWM &amp; Location'!B:D, 2, FALSE))</f>
        <v/>
      </c>
      <c r="V262" s="49" t="str">
        <f>IF('Programmes (ENG)'!V262="", "", VLOOKUP('Programmes (ENG)'!V262, 'CWM &amp; Location'!B:D, 2, FALSE))</f>
        <v/>
      </c>
      <c r="W262" s="49" t="str">
        <f>IF('Programmes (ENG)'!W262="", "", IF('Programmes (ENG)'!W262="Supervisor to be confirmed", 'CWM &amp; Location'!$C$207, 'Programmes (ENG)'!W262))</f>
        <v/>
      </c>
    </row>
    <row r="263" spans="1:23" ht="33.75" customHeight="1" x14ac:dyDescent="0.25">
      <c r="A263" s="47" t="str">
        <f>'Master List'!A263</f>
        <v>FP</v>
      </c>
      <c r="B263" s="47" t="str">
        <f>'Master List'!B263</f>
        <v>F2/7A1E/088a</v>
      </c>
      <c r="C263" s="47" t="str">
        <f>'Master List'!C263</f>
        <v>WAL/F2/088a</v>
      </c>
      <c r="D263" s="48">
        <f>'Programmes (ENG)'!D263</f>
        <v>1</v>
      </c>
      <c r="E263" s="54" t="str">
        <f t="shared" si="4"/>
        <v>Meddygaeth Arennol, Trawma Llawdriniaeth Orthopedig, Meddygaeth Frys</v>
      </c>
      <c r="F263" s="49" t="str">
        <f>VLOOKUP('Programmes (ENG)'!F263, 'CWM &amp; Location'!B:D, 2, FALSE)</f>
        <v>Bwrdd Iechyd Prifysgol Betsi Cadwaladr</v>
      </c>
      <c r="G263" s="49" t="str">
        <f>IF('Programmes (ENG)'!G263="Supervisor to be confirmed", "Goruchwyliwr I'w Gadarnhau", 'Programmes (ENG)'!G263)</f>
        <v>Dr Ben Thomas</v>
      </c>
      <c r="H263" s="47" t="str">
        <f>VLOOKUP('Programmes (ENG)'!H263, 'CWM &amp; Location'!B:D, 2, FALSE)</f>
        <v>Ysbyty Wrexham Maelor</v>
      </c>
      <c r="I263" s="47" t="str">
        <f>VLOOKUP('Programmes (ENG)'!I263, 'CWM &amp; Location'!B:D, 2, FALSE)</f>
        <v>Wrecsam</v>
      </c>
      <c r="J263" s="47" t="str">
        <f>IF('Master List'!I263="", VLOOKUP('Master List'!H263, 'CWM &amp; Location'!B:D, 2, FALSE), CONCATENATE(VLOOKUP('Master List'!H263, 'CWM &amp; Location'!B:D, 2, FALSE), " / ", VLOOKUP('Master List'!I263, 'CWM &amp; Location'!B:D, 2, FALSE)))</f>
        <v>Meddygaeth Arennol</v>
      </c>
      <c r="K263" s="47" t="str">
        <f>IF('Programmes (ENG)'!K263="Supervisor to be confirmed", "Goruchwyliwr I'w Gadarnhau", 'Programmes (ENG)'!K263)</f>
        <v>Dr Ben Thomas</v>
      </c>
      <c r="L263" s="47" t="str">
        <f>VLOOKUP('Programmes (ENG)'!L263, 'CWM &amp; Location'!B:D, 2, FALSE)</f>
        <v>Ysbyty Wrexham Maelor</v>
      </c>
      <c r="M263" s="47" t="str">
        <f>VLOOKUP('Programmes (ENG)'!M263, 'CWM &amp; Location'!B:D, 2, FALSE)</f>
        <v>Wrecsam</v>
      </c>
      <c r="N263" s="47" t="str">
        <f>IF('Master List'!O263="", VLOOKUP('Master List'!N263, 'CWM &amp; Location'!B:D, 2, FALSE), CONCATENATE(VLOOKUP('Master List'!N263, 'CWM &amp; Location'!B:D, 2, FALSE), " / ", VLOOKUP('Master List'!O263, 'CWM &amp; Location'!B:D, 2, FALSE)))</f>
        <v>Trawma Llawdriniaeth Orthopedig</v>
      </c>
      <c r="O263" s="47" t="str">
        <f>IF('Programmes (ENG)'!O263="Supervisor to be confirmed", "Goruchwyliwr I'w Gadarnhau", 'Programmes (ENG)'!O263)</f>
        <v>Mr Raminder Singh</v>
      </c>
      <c r="P263" s="47" t="str">
        <f>VLOOKUP('Programmes (ENG)'!P263, 'CWM &amp; Location'!B:D, 2, FALSE)</f>
        <v>Ysbyty Wrexham Maelor</v>
      </c>
      <c r="Q263" s="47" t="str">
        <f>VLOOKUP('Programmes (ENG)'!Q263, 'CWM &amp; Location'!B:D, 2, FALSE)</f>
        <v>Wrecsam</v>
      </c>
      <c r="R263" s="47" t="str">
        <f>IF('Master List'!U263="", VLOOKUP('Master List'!T263, 'CWM &amp; Location'!B:D, 2, FALSE), CONCATENATE(VLOOKUP('Master List'!T263, 'CWM &amp; Location'!B:D, 2, FALSE), " / ", VLOOKUP('Master List'!U263, 'CWM &amp; Location'!B:D, 2, FALSE)))</f>
        <v>Meddygaeth Frys</v>
      </c>
      <c r="S263" s="47" t="str">
        <f>IF('Programmes (ENG)'!S263="Supervisor to be confirmed", "Goruchwyliwr I'w Gadarnhau", 'Programmes (ENG)'!S263)</f>
        <v>Dr Chethan Padmanabhaiah</v>
      </c>
      <c r="T263" s="49" t="str">
        <f>IF('Master List'!Y263="", "", VLOOKUP('Programmes (ENG)'!T263, 'CWM &amp; Location'!B:D, 2, FALSE))</f>
        <v/>
      </c>
      <c r="U263" s="49" t="str">
        <f>IF(T263="", "", VLOOKUP('Programmes (ENG)'!U263, 'CWM &amp; Location'!B:D, 2, FALSE))</f>
        <v/>
      </c>
      <c r="V263" s="49" t="str">
        <f>IF('Programmes (ENG)'!V263="", "", VLOOKUP('Programmes (ENG)'!V263, 'CWM &amp; Location'!B:D, 2, FALSE))</f>
        <v/>
      </c>
      <c r="W263" s="49" t="str">
        <f>IF('Programmes (ENG)'!W263="", "", IF('Programmes (ENG)'!W263="Supervisor to be confirmed", 'CWM &amp; Location'!$C$207, 'Programmes (ENG)'!W263))</f>
        <v/>
      </c>
    </row>
    <row r="264" spans="1:23" ht="33.75" customHeight="1" x14ac:dyDescent="0.25">
      <c r="A264" s="47" t="str">
        <f>'Master List'!A264</f>
        <v>FP</v>
      </c>
      <c r="B264" s="47" t="str">
        <f>'Master List'!B264</f>
        <v>F2/7A1E/088b</v>
      </c>
      <c r="C264" s="47" t="str">
        <f>'Master List'!C264</f>
        <v>WAL/F2/088b</v>
      </c>
      <c r="D264" s="48">
        <f>'Programmes (ENG)'!D264</f>
        <v>1</v>
      </c>
      <c r="E264" s="54" t="str">
        <f t="shared" si="4"/>
        <v>Meddygaeth Frys, Meddygaeth Arennol, Trawma Llawdriniaeth Orthopedig</v>
      </c>
      <c r="F264" s="49" t="str">
        <f>VLOOKUP('Programmes (ENG)'!F264, 'CWM &amp; Location'!B:D, 2, FALSE)</f>
        <v>Bwrdd Iechyd Prifysgol Betsi Cadwaladr</v>
      </c>
      <c r="G264" s="49" t="str">
        <f>IF('Programmes (ENG)'!G264="Supervisor to be confirmed", "Goruchwyliwr I'w Gadarnhau", 'Programmes (ENG)'!G264)</f>
        <v>Dr Chethan Padmanabhaiah</v>
      </c>
      <c r="H264" s="47" t="str">
        <f>VLOOKUP('Programmes (ENG)'!H264, 'CWM &amp; Location'!B:D, 2, FALSE)</f>
        <v>Ysbyty Wrexham Maelor</v>
      </c>
      <c r="I264" s="47" t="str">
        <f>VLOOKUP('Programmes (ENG)'!I264, 'CWM &amp; Location'!B:D, 2, FALSE)</f>
        <v>Wrecsam</v>
      </c>
      <c r="J264" s="47" t="str">
        <f>IF('Master List'!I264="", VLOOKUP('Master List'!H264, 'CWM &amp; Location'!B:D, 2, FALSE), CONCATENATE(VLOOKUP('Master List'!H264, 'CWM &amp; Location'!B:D, 2, FALSE), " / ", VLOOKUP('Master List'!I264, 'CWM &amp; Location'!B:D, 2, FALSE)))</f>
        <v>Meddygaeth Frys</v>
      </c>
      <c r="K264" s="47" t="str">
        <f>IF('Programmes (ENG)'!K264="Supervisor to be confirmed", "Goruchwyliwr I'w Gadarnhau", 'Programmes (ENG)'!K264)</f>
        <v>Dr Chethan Padmanabhaiah</v>
      </c>
      <c r="L264" s="47" t="str">
        <f>VLOOKUP('Programmes (ENG)'!L264, 'CWM &amp; Location'!B:D, 2, FALSE)</f>
        <v>Ysbyty Wrexham Maelor</v>
      </c>
      <c r="M264" s="47" t="str">
        <f>VLOOKUP('Programmes (ENG)'!M264, 'CWM &amp; Location'!B:D, 2, FALSE)</f>
        <v>Wrecsam</v>
      </c>
      <c r="N264" s="47" t="str">
        <f>IF('Master List'!O264="", VLOOKUP('Master List'!N264, 'CWM &amp; Location'!B:D, 2, FALSE), CONCATENATE(VLOOKUP('Master List'!N264, 'CWM &amp; Location'!B:D, 2, FALSE), " / ", VLOOKUP('Master List'!O264, 'CWM &amp; Location'!B:D, 2, FALSE)))</f>
        <v>Meddygaeth Arennol</v>
      </c>
      <c r="O264" s="47" t="str">
        <f>IF('Programmes (ENG)'!O264="Supervisor to be confirmed", "Goruchwyliwr I'w Gadarnhau", 'Programmes (ENG)'!O264)</f>
        <v>Dr Ben Thomas</v>
      </c>
      <c r="P264" s="47" t="str">
        <f>VLOOKUP('Programmes (ENG)'!P264, 'CWM &amp; Location'!B:D, 2, FALSE)</f>
        <v>Ysbyty Wrexham Maelor</v>
      </c>
      <c r="Q264" s="47" t="str">
        <f>VLOOKUP('Programmes (ENG)'!Q264, 'CWM &amp; Location'!B:D, 2, FALSE)</f>
        <v>Wrecsam</v>
      </c>
      <c r="R264" s="47" t="str">
        <f>IF('Master List'!U264="", VLOOKUP('Master List'!T264, 'CWM &amp; Location'!B:D, 2, FALSE), CONCATENATE(VLOOKUP('Master List'!T264, 'CWM &amp; Location'!B:D, 2, FALSE), " / ", VLOOKUP('Master List'!U264, 'CWM &amp; Location'!B:D, 2, FALSE)))</f>
        <v>Trawma Llawdriniaeth Orthopedig</v>
      </c>
      <c r="S264" s="47" t="str">
        <f>IF('Programmes (ENG)'!S264="Supervisor to be confirmed", "Goruchwyliwr I'w Gadarnhau", 'Programmes (ENG)'!S264)</f>
        <v>Mr Raminder Singh</v>
      </c>
      <c r="T264" s="49" t="str">
        <f>IF('Master List'!Y264="", "", VLOOKUP('Programmes (ENG)'!T264, 'CWM &amp; Location'!B:D, 2, FALSE))</f>
        <v/>
      </c>
      <c r="U264" s="49" t="str">
        <f>IF(T264="", "", VLOOKUP('Programmes (ENG)'!U264, 'CWM &amp; Location'!B:D, 2, FALSE))</f>
        <v/>
      </c>
      <c r="V264" s="49" t="str">
        <f>IF('Programmes (ENG)'!V264="", "", VLOOKUP('Programmes (ENG)'!V264, 'CWM &amp; Location'!B:D, 2, FALSE))</f>
        <v/>
      </c>
      <c r="W264" s="49" t="str">
        <f>IF('Programmes (ENG)'!W264="", "", IF('Programmes (ENG)'!W264="Supervisor to be confirmed", 'CWM &amp; Location'!$C$207, 'Programmes (ENG)'!W264))</f>
        <v/>
      </c>
    </row>
    <row r="265" spans="1:23" ht="33.75" customHeight="1" x14ac:dyDescent="0.25">
      <c r="A265" s="47" t="str">
        <f>'Master List'!A265</f>
        <v>FP</v>
      </c>
      <c r="B265" s="47" t="str">
        <f>'Master List'!B265</f>
        <v>F2/7A1E/088c</v>
      </c>
      <c r="C265" s="47" t="str">
        <f>'Master List'!C265</f>
        <v>WAL/F2/088c</v>
      </c>
      <c r="D265" s="48">
        <f>'Programmes (ENG)'!D265</f>
        <v>1</v>
      </c>
      <c r="E265" s="54" t="str">
        <f t="shared" si="4"/>
        <v>Trawma Llawdriniaeth Orthopedig, Meddygaeth Frys, Meddygaeth Arennol</v>
      </c>
      <c r="F265" s="49" t="str">
        <f>VLOOKUP('Programmes (ENG)'!F265, 'CWM &amp; Location'!B:D, 2, FALSE)</f>
        <v>Bwrdd Iechyd Prifysgol Betsi Cadwaladr</v>
      </c>
      <c r="G265" s="49" t="str">
        <f>IF('Programmes (ENG)'!G265="Supervisor to be confirmed", "Goruchwyliwr I'w Gadarnhau", 'Programmes (ENG)'!G265)</f>
        <v>Mr Raminder Singh</v>
      </c>
      <c r="H265" s="47" t="str">
        <f>VLOOKUP('Programmes (ENG)'!H265, 'CWM &amp; Location'!B:D, 2, FALSE)</f>
        <v>Ysbyty Wrexham Maelor</v>
      </c>
      <c r="I265" s="47" t="str">
        <f>VLOOKUP('Programmes (ENG)'!I265, 'CWM &amp; Location'!B:D, 2, FALSE)</f>
        <v>Wrecsam</v>
      </c>
      <c r="J265" s="47" t="str">
        <f>IF('Master List'!I265="", VLOOKUP('Master List'!H265, 'CWM &amp; Location'!B:D, 2, FALSE), CONCATENATE(VLOOKUP('Master List'!H265, 'CWM &amp; Location'!B:D, 2, FALSE), " / ", VLOOKUP('Master List'!I265, 'CWM &amp; Location'!B:D, 2, FALSE)))</f>
        <v>Trawma Llawdriniaeth Orthopedig</v>
      </c>
      <c r="K265" s="47" t="str">
        <f>IF('Programmes (ENG)'!K265="Supervisor to be confirmed", "Goruchwyliwr I'w Gadarnhau", 'Programmes (ENG)'!K265)</f>
        <v>Mr Raminder Singh</v>
      </c>
      <c r="L265" s="47" t="str">
        <f>VLOOKUP('Programmes (ENG)'!L265, 'CWM &amp; Location'!B:D, 2, FALSE)</f>
        <v>Ysbyty Wrexham Maelor</v>
      </c>
      <c r="M265" s="47" t="str">
        <f>VLOOKUP('Programmes (ENG)'!M265, 'CWM &amp; Location'!B:D, 2, FALSE)</f>
        <v>Wrecsam</v>
      </c>
      <c r="N265" s="47" t="str">
        <f>IF('Master List'!O265="", VLOOKUP('Master List'!N265, 'CWM &amp; Location'!B:D, 2, FALSE), CONCATENATE(VLOOKUP('Master List'!N265, 'CWM &amp; Location'!B:D, 2, FALSE), " / ", VLOOKUP('Master List'!O265, 'CWM &amp; Location'!B:D, 2, FALSE)))</f>
        <v>Meddygaeth Frys</v>
      </c>
      <c r="O265" s="47" t="str">
        <f>IF('Programmes (ENG)'!O265="Supervisor to be confirmed", "Goruchwyliwr I'w Gadarnhau", 'Programmes (ENG)'!O265)</f>
        <v>Dr Chethan Padmanabhaiah</v>
      </c>
      <c r="P265" s="47" t="str">
        <f>VLOOKUP('Programmes (ENG)'!P265, 'CWM &amp; Location'!B:D, 2, FALSE)</f>
        <v>Ysbyty Wrexham Maelor</v>
      </c>
      <c r="Q265" s="47" t="str">
        <f>VLOOKUP('Programmes (ENG)'!Q265, 'CWM &amp; Location'!B:D, 2, FALSE)</f>
        <v>Wrecsam</v>
      </c>
      <c r="R265" s="47" t="str">
        <f>IF('Master List'!U265="", VLOOKUP('Master List'!T265, 'CWM &amp; Location'!B:D, 2, FALSE), CONCATENATE(VLOOKUP('Master List'!T265, 'CWM &amp; Location'!B:D, 2, FALSE), " / ", VLOOKUP('Master List'!U265, 'CWM &amp; Location'!B:D, 2, FALSE)))</f>
        <v>Meddygaeth Arennol</v>
      </c>
      <c r="S265" s="47" t="str">
        <f>IF('Programmes (ENG)'!S265="Supervisor to be confirmed", "Goruchwyliwr I'w Gadarnhau", 'Programmes (ENG)'!S265)</f>
        <v>Dr Ben Thomas</v>
      </c>
      <c r="T265" s="49" t="str">
        <f>IF('Master List'!Y265="", "", VLOOKUP('Programmes (ENG)'!T265, 'CWM &amp; Location'!B:D, 2, FALSE))</f>
        <v/>
      </c>
      <c r="U265" s="49" t="str">
        <f>IF(T265="", "", VLOOKUP('Programmes (ENG)'!U265, 'CWM &amp; Location'!B:D, 2, FALSE))</f>
        <v/>
      </c>
      <c r="V265" s="49" t="str">
        <f>IF('Programmes (ENG)'!V265="", "", VLOOKUP('Programmes (ENG)'!V265, 'CWM &amp; Location'!B:D, 2, FALSE))</f>
        <v/>
      </c>
      <c r="W265" s="49" t="str">
        <f>IF('Programmes (ENG)'!W265="", "", IF('Programmes (ENG)'!W265="Supervisor to be confirmed", 'CWM &amp; Location'!$C$207, 'Programmes (ENG)'!W265))</f>
        <v/>
      </c>
    </row>
    <row r="266" spans="1:23" ht="33.75" customHeight="1" x14ac:dyDescent="0.25">
      <c r="A266" s="47" t="str">
        <f>'Master List'!A266</f>
        <v>FP</v>
      </c>
      <c r="B266" s="47" t="str">
        <f>'Master List'!B266</f>
        <v>F2/7A1E/089a</v>
      </c>
      <c r="C266" s="47" t="str">
        <f>'Master List'!C266</f>
        <v>WAL/F2/089a</v>
      </c>
      <c r="D266" s="48">
        <f>'Programmes (ENG)'!D266</f>
        <v>1</v>
      </c>
      <c r="E266" s="54" t="str">
        <f t="shared" si="4"/>
        <v>Pediatreg, Clust, Trwyn a Gwddf, Obstetreg a Gynaecoleg</v>
      </c>
      <c r="F266" s="49" t="str">
        <f>VLOOKUP('Programmes (ENG)'!F266, 'CWM &amp; Location'!B:D, 2, FALSE)</f>
        <v>Bwrdd Iechyd Prifysgol Betsi Cadwaladr</v>
      </c>
      <c r="G266" s="49" t="str">
        <f>IF('Programmes (ENG)'!G266="Supervisor to be confirmed", "Goruchwyliwr I'w Gadarnhau", 'Programmes (ENG)'!G266)</f>
        <v>Dr Artur Abelian</v>
      </c>
      <c r="H266" s="47" t="str">
        <f>VLOOKUP('Programmes (ENG)'!H266, 'CWM &amp; Location'!B:D, 2, FALSE)</f>
        <v>Ysbyty Wrexham Maelor</v>
      </c>
      <c r="I266" s="47" t="str">
        <f>VLOOKUP('Programmes (ENG)'!I266, 'CWM &amp; Location'!B:D, 2, FALSE)</f>
        <v>Wrecsam</v>
      </c>
      <c r="J266" s="47" t="str">
        <f>IF('Master List'!I266="", VLOOKUP('Master List'!H266, 'CWM &amp; Location'!B:D, 2, FALSE), CONCATENATE(VLOOKUP('Master List'!H266, 'CWM &amp; Location'!B:D, 2, FALSE), " / ", VLOOKUP('Master List'!I266, 'CWM &amp; Location'!B:D, 2, FALSE)))</f>
        <v>Pediatreg</v>
      </c>
      <c r="K266" s="47" t="str">
        <f>IF('Programmes (ENG)'!K266="Supervisor to be confirmed", "Goruchwyliwr I'w Gadarnhau", 'Programmes (ENG)'!K266)</f>
        <v>Dr Artur Abelian</v>
      </c>
      <c r="L266" s="47" t="str">
        <f>VLOOKUP('Programmes (ENG)'!L266, 'CWM &amp; Location'!B:D, 2, FALSE)</f>
        <v>Ysbyty Wrexham Maelor</v>
      </c>
      <c r="M266" s="47" t="str">
        <f>VLOOKUP('Programmes (ENG)'!M266, 'CWM &amp; Location'!B:D, 2, FALSE)</f>
        <v>Wrecsam</v>
      </c>
      <c r="N266" s="47" t="str">
        <f>IF('Master List'!O266="", VLOOKUP('Master List'!N266, 'CWM &amp; Location'!B:D, 2, FALSE), CONCATENATE(VLOOKUP('Master List'!N266, 'CWM &amp; Location'!B:D, 2, FALSE), " / ", VLOOKUP('Master List'!O266, 'CWM &amp; Location'!B:D, 2, FALSE)))</f>
        <v>Clust, Trwyn a Gwddf</v>
      </c>
      <c r="O266" s="47" t="str">
        <f>IF('Programmes (ENG)'!O266="Supervisor to be confirmed", "Goruchwyliwr I'w Gadarnhau", 'Programmes (ENG)'!O266)</f>
        <v>Mr Arvind Arya</v>
      </c>
      <c r="P266" s="47" t="str">
        <f>VLOOKUP('Programmes (ENG)'!P266, 'CWM &amp; Location'!B:D, 2, FALSE)</f>
        <v>Ysbyty Wrexham Maelor</v>
      </c>
      <c r="Q266" s="47" t="str">
        <f>VLOOKUP('Programmes (ENG)'!Q266, 'CWM &amp; Location'!B:D, 2, FALSE)</f>
        <v>Wrecsam</v>
      </c>
      <c r="R266" s="47" t="str">
        <f>IF('Master List'!U266="", VLOOKUP('Master List'!T266, 'CWM &amp; Location'!B:D, 2, FALSE), CONCATENATE(VLOOKUP('Master List'!T266, 'CWM &amp; Location'!B:D, 2, FALSE), " / ", VLOOKUP('Master List'!U266, 'CWM &amp; Location'!B:D, 2, FALSE)))</f>
        <v>Obstetreg a Gynaecoleg</v>
      </c>
      <c r="S266" s="47" t="str">
        <f>IF('Programmes (ENG)'!S266="Supervisor to be confirmed", "Goruchwyliwr I'w Gadarnhau", 'Programmes (ENG)'!S266)</f>
        <v>Mr Sujeeva Fernando</v>
      </c>
      <c r="T266" s="49" t="str">
        <f>IF('Master List'!Y266="", "", VLOOKUP('Programmes (ENG)'!T266, 'CWM &amp; Location'!B:D, 2, FALSE))</f>
        <v/>
      </c>
      <c r="U266" s="49" t="str">
        <f>IF(T266="", "", VLOOKUP('Programmes (ENG)'!U266, 'CWM &amp; Location'!B:D, 2, FALSE))</f>
        <v/>
      </c>
      <c r="V266" s="49" t="str">
        <f>IF('Programmes (ENG)'!V266="", "", VLOOKUP('Programmes (ENG)'!V266, 'CWM &amp; Location'!B:D, 2, FALSE))</f>
        <v/>
      </c>
      <c r="W266" s="49" t="str">
        <f>IF('Programmes (ENG)'!W266="", "", IF('Programmes (ENG)'!W266="Supervisor to be confirmed", 'CWM &amp; Location'!$C$207, 'Programmes (ENG)'!W266))</f>
        <v/>
      </c>
    </row>
    <row r="267" spans="1:23" ht="33.75" customHeight="1" x14ac:dyDescent="0.25">
      <c r="A267" s="47" t="str">
        <f>'Master List'!A267</f>
        <v>FP</v>
      </c>
      <c r="B267" s="47" t="str">
        <f>'Master List'!B267</f>
        <v>F2/7A1E/089b</v>
      </c>
      <c r="C267" s="47" t="str">
        <f>'Master List'!C267</f>
        <v>WAL/F2/089b</v>
      </c>
      <c r="D267" s="48">
        <f>'Programmes (ENG)'!D267</f>
        <v>1</v>
      </c>
      <c r="E267" s="54" t="str">
        <f t="shared" si="4"/>
        <v>Obstetreg a Gynaecoleg, Pediatreg, Clust, Trwyn a Gwddf</v>
      </c>
      <c r="F267" s="49" t="str">
        <f>VLOOKUP('Programmes (ENG)'!F267, 'CWM &amp; Location'!B:D, 2, FALSE)</f>
        <v>Bwrdd Iechyd Prifysgol Betsi Cadwaladr</v>
      </c>
      <c r="G267" s="49" t="str">
        <f>IF('Programmes (ENG)'!G267="Supervisor to be confirmed", "Goruchwyliwr I'w Gadarnhau", 'Programmes (ENG)'!G267)</f>
        <v>Mr Sujeeva Fernando</v>
      </c>
      <c r="H267" s="47" t="str">
        <f>VLOOKUP('Programmes (ENG)'!H267, 'CWM &amp; Location'!B:D, 2, FALSE)</f>
        <v>Ysbyty Wrexham Maelor</v>
      </c>
      <c r="I267" s="47" t="str">
        <f>VLOOKUP('Programmes (ENG)'!I267, 'CWM &amp; Location'!B:D, 2, FALSE)</f>
        <v>Wrecsam</v>
      </c>
      <c r="J267" s="47" t="str">
        <f>IF('Master List'!I267="", VLOOKUP('Master List'!H267, 'CWM &amp; Location'!B:D, 2, FALSE), CONCATENATE(VLOOKUP('Master List'!H267, 'CWM &amp; Location'!B:D, 2, FALSE), " / ", VLOOKUP('Master List'!I267, 'CWM &amp; Location'!B:D, 2, FALSE)))</f>
        <v>Obstetreg a Gynaecoleg</v>
      </c>
      <c r="K267" s="47" t="str">
        <f>IF('Programmes (ENG)'!K267="Supervisor to be confirmed", "Goruchwyliwr I'w Gadarnhau", 'Programmes (ENG)'!K267)</f>
        <v>Mr Sujeeva Fernando</v>
      </c>
      <c r="L267" s="47" t="str">
        <f>VLOOKUP('Programmes (ENG)'!L267, 'CWM &amp; Location'!B:D, 2, FALSE)</f>
        <v>Ysbyty Wrexham Maelor</v>
      </c>
      <c r="M267" s="47" t="str">
        <f>VLOOKUP('Programmes (ENG)'!M267, 'CWM &amp; Location'!B:D, 2, FALSE)</f>
        <v>Wrecsam</v>
      </c>
      <c r="N267" s="47" t="str">
        <f>IF('Master List'!O267="", VLOOKUP('Master List'!N267, 'CWM &amp; Location'!B:D, 2, FALSE), CONCATENATE(VLOOKUP('Master List'!N267, 'CWM &amp; Location'!B:D, 2, FALSE), " / ", VLOOKUP('Master List'!O267, 'CWM &amp; Location'!B:D, 2, FALSE)))</f>
        <v>Pediatreg</v>
      </c>
      <c r="O267" s="47" t="str">
        <f>IF('Programmes (ENG)'!O267="Supervisor to be confirmed", "Goruchwyliwr I'w Gadarnhau", 'Programmes (ENG)'!O267)</f>
        <v>Dr Artur Abelian</v>
      </c>
      <c r="P267" s="47" t="str">
        <f>VLOOKUP('Programmes (ENG)'!P267, 'CWM &amp; Location'!B:D, 2, FALSE)</f>
        <v>Ysbyty Wrexham Maelor</v>
      </c>
      <c r="Q267" s="47" t="str">
        <f>VLOOKUP('Programmes (ENG)'!Q267, 'CWM &amp; Location'!B:D, 2, FALSE)</f>
        <v>Wrecsam</v>
      </c>
      <c r="R267" s="47" t="str">
        <f>IF('Master List'!U267="", VLOOKUP('Master List'!T267, 'CWM &amp; Location'!B:D, 2, FALSE), CONCATENATE(VLOOKUP('Master List'!T267, 'CWM &amp; Location'!B:D, 2, FALSE), " / ", VLOOKUP('Master List'!U267, 'CWM &amp; Location'!B:D, 2, FALSE)))</f>
        <v>Clust, Trwyn a Gwddf</v>
      </c>
      <c r="S267" s="47" t="str">
        <f>IF('Programmes (ENG)'!S267="Supervisor to be confirmed", "Goruchwyliwr I'w Gadarnhau", 'Programmes (ENG)'!S267)</f>
        <v>Mr Arvind Arya</v>
      </c>
      <c r="T267" s="49" t="str">
        <f>IF('Master List'!Y267="", "", VLOOKUP('Programmes (ENG)'!T267, 'CWM &amp; Location'!B:D, 2, FALSE))</f>
        <v/>
      </c>
      <c r="U267" s="49" t="str">
        <f>IF(T267="", "", VLOOKUP('Programmes (ENG)'!U267, 'CWM &amp; Location'!B:D, 2, FALSE))</f>
        <v/>
      </c>
      <c r="V267" s="49" t="str">
        <f>IF('Programmes (ENG)'!V267="", "", VLOOKUP('Programmes (ENG)'!V267, 'CWM &amp; Location'!B:D, 2, FALSE))</f>
        <v/>
      </c>
      <c r="W267" s="49" t="str">
        <f>IF('Programmes (ENG)'!W267="", "", IF('Programmes (ENG)'!W267="Supervisor to be confirmed", 'CWM &amp; Location'!$C$207, 'Programmes (ENG)'!W267))</f>
        <v/>
      </c>
    </row>
    <row r="268" spans="1:23" ht="33.75" customHeight="1" x14ac:dyDescent="0.25">
      <c r="A268" s="47" t="str">
        <f>'Master List'!A268</f>
        <v>FP</v>
      </c>
      <c r="B268" s="47" t="str">
        <f>'Master List'!B268</f>
        <v>F2/7A1E/089c</v>
      </c>
      <c r="C268" s="47" t="str">
        <f>'Master List'!C268</f>
        <v>WAL/F2/089c</v>
      </c>
      <c r="D268" s="48">
        <f>'Programmes (ENG)'!D268</f>
        <v>1</v>
      </c>
      <c r="E268" s="54" t="str">
        <f t="shared" si="4"/>
        <v>Clust, Trwyn a Gwddf, Obstetreg a Gynaecoleg, Pediatreg</v>
      </c>
      <c r="F268" s="49" t="str">
        <f>VLOOKUP('Programmes (ENG)'!F268, 'CWM &amp; Location'!B:D, 2, FALSE)</f>
        <v>Bwrdd Iechyd Prifysgol Betsi Cadwaladr</v>
      </c>
      <c r="G268" s="49" t="str">
        <f>IF('Programmes (ENG)'!G268="Supervisor to be confirmed", "Goruchwyliwr I'w Gadarnhau", 'Programmes (ENG)'!G268)</f>
        <v>Mr Arvind Arya</v>
      </c>
      <c r="H268" s="47" t="str">
        <f>VLOOKUP('Programmes (ENG)'!H268, 'CWM &amp; Location'!B:D, 2, FALSE)</f>
        <v>Ysbyty Wrexham Maelor</v>
      </c>
      <c r="I268" s="47" t="str">
        <f>VLOOKUP('Programmes (ENG)'!I268, 'CWM &amp; Location'!B:D, 2, FALSE)</f>
        <v>Wrecsam</v>
      </c>
      <c r="J268" s="47" t="str">
        <f>IF('Master List'!I268="", VLOOKUP('Master List'!H268, 'CWM &amp; Location'!B:D, 2, FALSE), CONCATENATE(VLOOKUP('Master List'!H268, 'CWM &amp; Location'!B:D, 2, FALSE), " / ", VLOOKUP('Master List'!I268, 'CWM &amp; Location'!B:D, 2, FALSE)))</f>
        <v>Clust, Trwyn a Gwddf</v>
      </c>
      <c r="K268" s="47" t="str">
        <f>IF('Programmes (ENG)'!K268="Supervisor to be confirmed", "Goruchwyliwr I'w Gadarnhau", 'Programmes (ENG)'!K268)</f>
        <v>Mr Arvind Arya</v>
      </c>
      <c r="L268" s="47" t="str">
        <f>VLOOKUP('Programmes (ENG)'!L268, 'CWM &amp; Location'!B:D, 2, FALSE)</f>
        <v>Ysbyty Wrexham Maelor</v>
      </c>
      <c r="M268" s="47" t="str">
        <f>VLOOKUP('Programmes (ENG)'!M268, 'CWM &amp; Location'!B:D, 2, FALSE)</f>
        <v>Wrecsam</v>
      </c>
      <c r="N268" s="47" t="str">
        <f>IF('Master List'!O268="", VLOOKUP('Master List'!N268, 'CWM &amp; Location'!B:D, 2, FALSE), CONCATENATE(VLOOKUP('Master List'!N268, 'CWM &amp; Location'!B:D, 2, FALSE), " / ", VLOOKUP('Master List'!O268, 'CWM &amp; Location'!B:D, 2, FALSE)))</f>
        <v>Obstetreg a Gynaecoleg</v>
      </c>
      <c r="O268" s="47" t="str">
        <f>IF('Programmes (ENG)'!O268="Supervisor to be confirmed", "Goruchwyliwr I'w Gadarnhau", 'Programmes (ENG)'!O268)</f>
        <v>Mr Sujeeva Fernando</v>
      </c>
      <c r="P268" s="47" t="str">
        <f>VLOOKUP('Programmes (ENG)'!P268, 'CWM &amp; Location'!B:D, 2, FALSE)</f>
        <v>Ysbyty Wrexham Maelor</v>
      </c>
      <c r="Q268" s="47" t="str">
        <f>VLOOKUP('Programmes (ENG)'!Q268, 'CWM &amp; Location'!B:D, 2, FALSE)</f>
        <v>Wrecsam</v>
      </c>
      <c r="R268" s="47" t="str">
        <f>IF('Master List'!U268="", VLOOKUP('Master List'!T268, 'CWM &amp; Location'!B:D, 2, FALSE), CONCATENATE(VLOOKUP('Master List'!T268, 'CWM &amp; Location'!B:D, 2, FALSE), " / ", VLOOKUP('Master List'!U268, 'CWM &amp; Location'!B:D, 2, FALSE)))</f>
        <v>Pediatreg</v>
      </c>
      <c r="S268" s="47" t="str">
        <f>IF('Programmes (ENG)'!S268="Supervisor to be confirmed", "Goruchwyliwr I'w Gadarnhau", 'Programmes (ENG)'!S268)</f>
        <v>Dr Artur Abelian</v>
      </c>
      <c r="T268" s="49" t="str">
        <f>IF('Master List'!Y268="", "", VLOOKUP('Programmes (ENG)'!T268, 'CWM &amp; Location'!B:D, 2, FALSE))</f>
        <v/>
      </c>
      <c r="U268" s="49" t="str">
        <f>IF(T268="", "", VLOOKUP('Programmes (ENG)'!U268, 'CWM &amp; Location'!B:D, 2, FALSE))</f>
        <v/>
      </c>
      <c r="V268" s="49" t="str">
        <f>IF('Programmes (ENG)'!V268="", "", VLOOKUP('Programmes (ENG)'!V268, 'CWM &amp; Location'!B:D, 2, FALSE))</f>
        <v/>
      </c>
      <c r="W268" s="49" t="str">
        <f>IF('Programmes (ENG)'!W268="", "", IF('Programmes (ENG)'!W268="Supervisor to be confirmed", 'CWM &amp; Location'!$C$207, 'Programmes (ENG)'!W268))</f>
        <v/>
      </c>
    </row>
    <row r="269" spans="1:23" ht="33.75" customHeight="1" x14ac:dyDescent="0.25">
      <c r="A269" s="47" t="str">
        <f>'Master List'!A269</f>
        <v>FP</v>
      </c>
      <c r="B269" s="47" t="str">
        <f>'Master List'!B269</f>
        <v>F2/7A1E/090a</v>
      </c>
      <c r="C269" s="47" t="str">
        <f>'Master List'!C269</f>
        <v>WAL/F2/090a</v>
      </c>
      <c r="D269" s="48">
        <f>'Programmes (ENG)'!D269</f>
        <v>1</v>
      </c>
      <c r="E269" s="54" t="str">
        <f t="shared" si="4"/>
        <v>Llawdriniaeth Gyffredinol / Llawdriniaeth Gastroberfeddol Usaf, Offthalmoleg, Seiciatreg Gyffredinol / Seiciatreg Cymunedol</v>
      </c>
      <c r="F269" s="49" t="str">
        <f>VLOOKUP('Programmes (ENG)'!F269, 'CWM &amp; Location'!B:D, 2, FALSE)</f>
        <v>Bwrdd Iechyd Prifysgol Betsi Cadwaladr</v>
      </c>
      <c r="G269" s="49" t="str">
        <f>IF('Programmes (ENG)'!G269="Supervisor to be confirmed", "Goruchwyliwr I'w Gadarnhau", 'Programmes (ENG)'!G269)</f>
        <v>Mr Andrew Baker</v>
      </c>
      <c r="H269" s="47" t="str">
        <f>VLOOKUP('Programmes (ENG)'!H269, 'CWM &amp; Location'!B:D, 2, FALSE)</f>
        <v>Ysbyty Wrexham Maelor</v>
      </c>
      <c r="I269" s="47" t="str">
        <f>VLOOKUP('Programmes (ENG)'!I269, 'CWM &amp; Location'!B:D, 2, FALSE)</f>
        <v>Wrecsam</v>
      </c>
      <c r="J269" s="47" t="str">
        <f>IF('Master List'!I269="", VLOOKUP('Master List'!H269, 'CWM &amp; Location'!B:D, 2, FALSE), CONCATENATE(VLOOKUP('Master List'!H269, 'CWM &amp; Location'!B:D, 2, FALSE), " / ", VLOOKUP('Master List'!I269, 'CWM &amp; Location'!B:D, 2, FALSE)))</f>
        <v>Llawdriniaeth Gyffredinol / Llawdriniaeth Gastroberfeddol Usaf</v>
      </c>
      <c r="K269" s="47" t="str">
        <f>IF('Programmes (ENG)'!K269="Supervisor to be confirmed", "Goruchwyliwr I'w Gadarnhau", 'Programmes (ENG)'!K269)</f>
        <v>Mr Andrew Baker</v>
      </c>
      <c r="L269" s="47" t="str">
        <f>VLOOKUP('Programmes (ENG)'!L269, 'CWM &amp; Location'!B:D, 2, FALSE)</f>
        <v>Ysbyty Wrexham Maelor</v>
      </c>
      <c r="M269" s="47" t="str">
        <f>VLOOKUP('Programmes (ENG)'!M269, 'CWM &amp; Location'!B:D, 2, FALSE)</f>
        <v>Wrecsam</v>
      </c>
      <c r="N269" s="47" t="str">
        <f>IF('Master List'!O269="", VLOOKUP('Master List'!N269, 'CWM &amp; Location'!B:D, 2, FALSE), CONCATENATE(VLOOKUP('Master List'!N269, 'CWM &amp; Location'!B:D, 2, FALSE), " / ", VLOOKUP('Master List'!O269, 'CWM &amp; Location'!B:D, 2, FALSE)))</f>
        <v>Offthalmoleg</v>
      </c>
      <c r="O269" s="47" t="str">
        <f>IF('Programmes (ENG)'!O269="Supervisor to be confirmed", "Goruchwyliwr I'w Gadarnhau", 'Programmes (ENG)'!O269)</f>
        <v>Mr Nikhil Kaushik</v>
      </c>
      <c r="P269" s="47" t="str">
        <f>VLOOKUP('Programmes (ENG)'!P269, 'CWM &amp; Location'!B:D, 2, FALSE)</f>
        <v>Ysbyty Wrexham Maelor</v>
      </c>
      <c r="Q269" s="47" t="str">
        <f>VLOOKUP('Programmes (ENG)'!Q269, 'CWM &amp; Location'!B:D, 2, FALSE)</f>
        <v>Wrecsam</v>
      </c>
      <c r="R269" s="47" t="str">
        <f>IF('Master List'!U269="", VLOOKUP('Master List'!T269, 'CWM &amp; Location'!B:D, 2, FALSE), CONCATENATE(VLOOKUP('Master List'!T269, 'CWM &amp; Location'!B:D, 2, FALSE), " / ", VLOOKUP('Master List'!U269, 'CWM &amp; Location'!B:D, 2, FALSE)))</f>
        <v>Seiciatreg Gyffredinol / Seiciatreg Cymunedol</v>
      </c>
      <c r="S269" s="47" t="str">
        <f>IF('Programmes (ENG)'!S269="Supervisor to be confirmed", "Goruchwyliwr I'w Gadarnhau", 'Programmes (ENG)'!S269)</f>
        <v>Dr Rajvinder Sambhi</v>
      </c>
      <c r="T269" s="49" t="str">
        <f>IF('Master List'!Y269="", "", VLOOKUP('Programmes (ENG)'!T269, 'CWM &amp; Location'!B:D, 2, FALSE))</f>
        <v/>
      </c>
      <c r="U269" s="49" t="str">
        <f>IF(T269="", "", VLOOKUP('Programmes (ENG)'!U269, 'CWM &amp; Location'!B:D, 2, FALSE))</f>
        <v/>
      </c>
      <c r="V269" s="49" t="str">
        <f>IF('Programmes (ENG)'!V269="", "", VLOOKUP('Programmes (ENG)'!V269, 'CWM &amp; Location'!B:D, 2, FALSE))</f>
        <v/>
      </c>
      <c r="W269" s="49" t="str">
        <f>IF('Programmes (ENG)'!W269="", "", IF('Programmes (ENG)'!W269="Supervisor to be confirmed", 'CWM &amp; Location'!$C$207, 'Programmes (ENG)'!W269))</f>
        <v/>
      </c>
    </row>
    <row r="270" spans="1:23" ht="33.75" customHeight="1" x14ac:dyDescent="0.25">
      <c r="A270" s="47" t="str">
        <f>'Master List'!A270</f>
        <v>FP</v>
      </c>
      <c r="B270" s="47" t="str">
        <f>'Master List'!B270</f>
        <v>F2/7A1E/090b</v>
      </c>
      <c r="C270" s="47" t="str">
        <f>'Master List'!C270</f>
        <v>WAL/F2/090b</v>
      </c>
      <c r="D270" s="48">
        <f>'Programmes (ENG)'!D270</f>
        <v>1</v>
      </c>
      <c r="E270" s="54" t="str">
        <f t="shared" si="4"/>
        <v>Seiciatreg Gyffredinol / Seiciatreg Cymunedol, Llawdriniaeth Gyffredinol / Llawdriniaeth Gastroberfeddol Usaf, Offthalmoleg</v>
      </c>
      <c r="F270" s="49" t="str">
        <f>VLOOKUP('Programmes (ENG)'!F270, 'CWM &amp; Location'!B:D, 2, FALSE)</f>
        <v>Bwrdd Iechyd Prifysgol Betsi Cadwaladr</v>
      </c>
      <c r="G270" s="49" t="str">
        <f>IF('Programmes (ENG)'!G270="Supervisor to be confirmed", "Goruchwyliwr I'w Gadarnhau", 'Programmes (ENG)'!G270)</f>
        <v>Dr Rajvinder Sambhi</v>
      </c>
      <c r="H270" s="47" t="str">
        <f>VLOOKUP('Programmes (ENG)'!H270, 'CWM &amp; Location'!B:D, 2, FALSE)</f>
        <v>Ysbyty Wrexham Maelor</v>
      </c>
      <c r="I270" s="47" t="str">
        <f>VLOOKUP('Programmes (ENG)'!I270, 'CWM &amp; Location'!B:D, 2, FALSE)</f>
        <v>Wrecsam</v>
      </c>
      <c r="J270" s="47" t="str">
        <f>IF('Master List'!I270="", VLOOKUP('Master List'!H270, 'CWM &amp; Location'!B:D, 2, FALSE), CONCATENATE(VLOOKUP('Master List'!H270, 'CWM &amp; Location'!B:D, 2, FALSE), " / ", VLOOKUP('Master List'!I270, 'CWM &amp; Location'!B:D, 2, FALSE)))</f>
        <v>Seiciatreg Gyffredinol / Seiciatreg Cymunedol</v>
      </c>
      <c r="K270" s="47" t="str">
        <f>IF('Programmes (ENG)'!K270="Supervisor to be confirmed", "Goruchwyliwr I'w Gadarnhau", 'Programmes (ENG)'!K270)</f>
        <v>Dr Rajvinder Sambhi</v>
      </c>
      <c r="L270" s="47" t="str">
        <f>VLOOKUP('Programmes (ENG)'!L270, 'CWM &amp; Location'!B:D, 2, FALSE)</f>
        <v>Ysbyty Wrexham Maelor</v>
      </c>
      <c r="M270" s="47" t="str">
        <f>VLOOKUP('Programmes (ENG)'!M270, 'CWM &amp; Location'!B:D, 2, FALSE)</f>
        <v>Wrecsam</v>
      </c>
      <c r="N270" s="47" t="str">
        <f>IF('Master List'!O270="", VLOOKUP('Master List'!N270, 'CWM &amp; Location'!B:D, 2, FALSE), CONCATENATE(VLOOKUP('Master List'!N270, 'CWM &amp; Location'!B:D, 2, FALSE), " / ", VLOOKUP('Master List'!O270, 'CWM &amp; Location'!B:D, 2, FALSE)))</f>
        <v>Llawdriniaeth Gyffredinol / Llawdriniaeth Gastroberfeddol Usaf</v>
      </c>
      <c r="O270" s="47" t="str">
        <f>IF('Programmes (ENG)'!O270="Supervisor to be confirmed", "Goruchwyliwr I'w Gadarnhau", 'Programmes (ENG)'!O270)</f>
        <v>Mr Andrew Baker</v>
      </c>
      <c r="P270" s="47" t="str">
        <f>VLOOKUP('Programmes (ENG)'!P270, 'CWM &amp; Location'!B:D, 2, FALSE)</f>
        <v>Ysbyty Wrexham Maelor</v>
      </c>
      <c r="Q270" s="47" t="str">
        <f>VLOOKUP('Programmes (ENG)'!Q270, 'CWM &amp; Location'!B:D, 2, FALSE)</f>
        <v>Wrecsam</v>
      </c>
      <c r="R270" s="47" t="str">
        <f>IF('Master List'!U270="", VLOOKUP('Master List'!T270, 'CWM &amp; Location'!B:D, 2, FALSE), CONCATENATE(VLOOKUP('Master List'!T270, 'CWM &amp; Location'!B:D, 2, FALSE), " / ", VLOOKUP('Master List'!U270, 'CWM &amp; Location'!B:D, 2, FALSE)))</f>
        <v>Offthalmoleg</v>
      </c>
      <c r="S270" s="47" t="str">
        <f>IF('Programmes (ENG)'!S270="Supervisor to be confirmed", "Goruchwyliwr I'w Gadarnhau", 'Programmes (ENG)'!S270)</f>
        <v>Mr Nikhil Kaushik</v>
      </c>
      <c r="T270" s="49" t="str">
        <f>IF('Master List'!Y270="", "", VLOOKUP('Programmes (ENG)'!T270, 'CWM &amp; Location'!B:D, 2, FALSE))</f>
        <v/>
      </c>
      <c r="U270" s="49" t="str">
        <f>IF(T270="", "", VLOOKUP('Programmes (ENG)'!U270, 'CWM &amp; Location'!B:D, 2, FALSE))</f>
        <v/>
      </c>
      <c r="V270" s="49" t="str">
        <f>IF('Programmes (ENG)'!V270="", "", VLOOKUP('Programmes (ENG)'!V270, 'CWM &amp; Location'!B:D, 2, FALSE))</f>
        <v/>
      </c>
      <c r="W270" s="49" t="str">
        <f>IF('Programmes (ENG)'!W270="", "", IF('Programmes (ENG)'!W270="Supervisor to be confirmed", 'CWM &amp; Location'!$C$207, 'Programmes (ENG)'!W270))</f>
        <v/>
      </c>
    </row>
    <row r="271" spans="1:23" ht="33.75" customHeight="1" x14ac:dyDescent="0.25">
      <c r="A271" s="47" t="str">
        <f>'Master List'!A271</f>
        <v>FP</v>
      </c>
      <c r="B271" s="47" t="str">
        <f>'Master List'!B271</f>
        <v>F2/7A1E/090c</v>
      </c>
      <c r="C271" s="47" t="str">
        <f>'Master List'!C271</f>
        <v>WAL/F2/090c</v>
      </c>
      <c r="D271" s="48">
        <f>'Programmes (ENG)'!D271</f>
        <v>1</v>
      </c>
      <c r="E271" s="54" t="str">
        <f t="shared" si="4"/>
        <v>Offthalmoleg, Seiciatreg Gyffredinol / Seiciatreg Cymunedol, Llawdriniaeth Gyffredinol / Llawdriniaeth Gastroberfeddol Usaf</v>
      </c>
      <c r="F271" s="49" t="str">
        <f>VLOOKUP('Programmes (ENG)'!F271, 'CWM &amp; Location'!B:D, 2, FALSE)</f>
        <v>Bwrdd Iechyd Prifysgol Betsi Cadwaladr</v>
      </c>
      <c r="G271" s="49" t="str">
        <f>IF('Programmes (ENG)'!G271="Supervisor to be confirmed", "Goruchwyliwr I'w Gadarnhau", 'Programmes (ENG)'!G271)</f>
        <v>Mr Nikhil Kaushik</v>
      </c>
      <c r="H271" s="47" t="str">
        <f>VLOOKUP('Programmes (ENG)'!H271, 'CWM &amp; Location'!B:D, 2, FALSE)</f>
        <v>Ysbyty Wrexham Maelor</v>
      </c>
      <c r="I271" s="47" t="str">
        <f>VLOOKUP('Programmes (ENG)'!I271, 'CWM &amp; Location'!B:D, 2, FALSE)</f>
        <v>Wrecsam</v>
      </c>
      <c r="J271" s="47" t="str">
        <f>IF('Master List'!I271="", VLOOKUP('Master List'!H271, 'CWM &amp; Location'!B:D, 2, FALSE), CONCATENATE(VLOOKUP('Master List'!H271, 'CWM &amp; Location'!B:D, 2, FALSE), " / ", VLOOKUP('Master List'!I271, 'CWM &amp; Location'!B:D, 2, FALSE)))</f>
        <v>Offthalmoleg</v>
      </c>
      <c r="K271" s="47" t="str">
        <f>IF('Programmes (ENG)'!K271="Supervisor to be confirmed", "Goruchwyliwr I'w Gadarnhau", 'Programmes (ENG)'!K271)</f>
        <v>Mr Nikhil Kaushik</v>
      </c>
      <c r="L271" s="47" t="str">
        <f>VLOOKUP('Programmes (ENG)'!L271, 'CWM &amp; Location'!B:D, 2, FALSE)</f>
        <v>Ysbyty Wrexham Maelor</v>
      </c>
      <c r="M271" s="47" t="str">
        <f>VLOOKUP('Programmes (ENG)'!M271, 'CWM &amp; Location'!B:D, 2, FALSE)</f>
        <v>Wrecsam</v>
      </c>
      <c r="N271" s="47" t="str">
        <f>IF('Master List'!O271="", VLOOKUP('Master List'!N271, 'CWM &amp; Location'!B:D, 2, FALSE), CONCATENATE(VLOOKUP('Master List'!N271, 'CWM &amp; Location'!B:D, 2, FALSE), " / ", VLOOKUP('Master List'!O271, 'CWM &amp; Location'!B:D, 2, FALSE)))</f>
        <v>Seiciatreg Gyffredinol / Seiciatreg Cymunedol</v>
      </c>
      <c r="O271" s="47" t="str">
        <f>IF('Programmes (ENG)'!O271="Supervisor to be confirmed", "Goruchwyliwr I'w Gadarnhau", 'Programmes (ENG)'!O271)</f>
        <v>Dr Rajvinder Sambhi</v>
      </c>
      <c r="P271" s="47" t="str">
        <f>VLOOKUP('Programmes (ENG)'!P271, 'CWM &amp; Location'!B:D, 2, FALSE)</f>
        <v>Ysbyty Wrexham Maelor</v>
      </c>
      <c r="Q271" s="47" t="str">
        <f>VLOOKUP('Programmes (ENG)'!Q271, 'CWM &amp; Location'!B:D, 2, FALSE)</f>
        <v>Wrecsam</v>
      </c>
      <c r="R271" s="47" t="str">
        <f>IF('Master List'!U271="", VLOOKUP('Master List'!T271, 'CWM &amp; Location'!B:D, 2, FALSE), CONCATENATE(VLOOKUP('Master List'!T271, 'CWM &amp; Location'!B:D, 2, FALSE), " / ", VLOOKUP('Master List'!U271, 'CWM &amp; Location'!B:D, 2, FALSE)))</f>
        <v>Llawdriniaeth Gyffredinol / Llawdriniaeth Gastroberfeddol Usaf</v>
      </c>
      <c r="S271" s="47" t="str">
        <f>IF('Programmes (ENG)'!S271="Supervisor to be confirmed", "Goruchwyliwr I'w Gadarnhau", 'Programmes (ENG)'!S271)</f>
        <v>Mr Andrew Baker</v>
      </c>
      <c r="T271" s="49" t="str">
        <f>IF('Master List'!Y271="", "", VLOOKUP('Programmes (ENG)'!T271, 'CWM &amp; Location'!B:D, 2, FALSE))</f>
        <v/>
      </c>
      <c r="U271" s="49" t="str">
        <f>IF(T271="", "", VLOOKUP('Programmes (ENG)'!U271, 'CWM &amp; Location'!B:D, 2, FALSE))</f>
        <v/>
      </c>
      <c r="V271" s="49" t="str">
        <f>IF('Programmes (ENG)'!V271="", "", VLOOKUP('Programmes (ENG)'!V271, 'CWM &amp; Location'!B:D, 2, FALSE))</f>
        <v/>
      </c>
      <c r="W271" s="49" t="str">
        <f>IF('Programmes (ENG)'!W271="", "", IF('Programmes (ENG)'!W271="Supervisor to be confirmed", 'CWM &amp; Location'!$C$207, 'Programmes (ENG)'!W271))</f>
        <v/>
      </c>
    </row>
    <row r="272" spans="1:23" ht="33.75" customHeight="1" x14ac:dyDescent="0.25">
      <c r="A272" s="47" t="str">
        <f>'Master List'!A272</f>
        <v>FP</v>
      </c>
      <c r="B272" s="47" t="str">
        <f>'Master List'!B272</f>
        <v>F2/7A1E/091a</v>
      </c>
      <c r="C272" s="47" t="str">
        <f>'Master List'!C272</f>
        <v>WAL/F2/091a</v>
      </c>
      <c r="D272" s="48">
        <f>'Programmes (ENG)'!D272</f>
        <v>1</v>
      </c>
      <c r="E272" s="54" t="str">
        <f t="shared" si="4"/>
        <v>Meddygaeth Anadlol, Meddygaeth Geriatreg, Meddygaeth Frys</v>
      </c>
      <c r="F272" s="49" t="str">
        <f>VLOOKUP('Programmes (ENG)'!F272, 'CWM &amp; Location'!B:D, 2, FALSE)</f>
        <v>Bwrdd Iechyd Prifysgol Betsi Cadwaladr</v>
      </c>
      <c r="G272" s="49" t="str">
        <f>IF('Programmes (ENG)'!G272="Supervisor to be confirmed", "Goruchwyliwr I'w Gadarnhau", 'Programmes (ENG)'!G272)</f>
        <v xml:space="preserve">Dr Stephen Kelly </v>
      </c>
      <c r="H272" s="47" t="str">
        <f>VLOOKUP('Programmes (ENG)'!H272, 'CWM &amp; Location'!B:D, 2, FALSE)</f>
        <v>Ysbyty Wrexham Maelor</v>
      </c>
      <c r="I272" s="47" t="str">
        <f>VLOOKUP('Programmes (ENG)'!I272, 'CWM &amp; Location'!B:D, 2, FALSE)</f>
        <v>Wrecsam</v>
      </c>
      <c r="J272" s="47" t="str">
        <f>IF('Master List'!I272="", VLOOKUP('Master List'!H272, 'CWM &amp; Location'!B:D, 2, FALSE), CONCATENATE(VLOOKUP('Master List'!H272, 'CWM &amp; Location'!B:D, 2, FALSE), " / ", VLOOKUP('Master List'!I272, 'CWM &amp; Location'!B:D, 2, FALSE)))</f>
        <v>Meddygaeth Anadlol</v>
      </c>
      <c r="K272" s="47" t="str">
        <f>IF('Programmes (ENG)'!K272="Supervisor to be confirmed", "Goruchwyliwr I'w Gadarnhau", 'Programmes (ENG)'!K272)</f>
        <v xml:space="preserve">Dr Stephen Kelly </v>
      </c>
      <c r="L272" s="47" t="str">
        <f>VLOOKUP('Programmes (ENG)'!L272, 'CWM &amp; Location'!B:D, 2, FALSE)</f>
        <v>Ysbyty Wrexham Maelor</v>
      </c>
      <c r="M272" s="47" t="str">
        <f>VLOOKUP('Programmes (ENG)'!M272, 'CWM &amp; Location'!B:D, 2, FALSE)</f>
        <v>Wrecsam</v>
      </c>
      <c r="N272" s="47" t="str">
        <f>IF('Master List'!O272="", VLOOKUP('Master List'!N272, 'CWM &amp; Location'!B:D, 2, FALSE), CONCATENATE(VLOOKUP('Master List'!N272, 'CWM &amp; Location'!B:D, 2, FALSE), " / ", VLOOKUP('Master List'!O272, 'CWM &amp; Location'!B:D, 2, FALSE)))</f>
        <v>Meddygaeth Geriatreg</v>
      </c>
      <c r="O272" s="47" t="str">
        <f>IF('Programmes (ENG)'!O272="Supervisor to be confirmed", "Goruchwyliwr I'w Gadarnhau", 'Programmes (ENG)'!O272)</f>
        <v>Dr Joel Cameron Abbott</v>
      </c>
      <c r="P272" s="47" t="str">
        <f>VLOOKUP('Programmes (ENG)'!P272, 'CWM &amp; Location'!B:D, 2, FALSE)</f>
        <v>Ysbyty Wrexham Maelor</v>
      </c>
      <c r="Q272" s="47" t="str">
        <f>VLOOKUP('Programmes (ENG)'!Q272, 'CWM &amp; Location'!B:D, 2, FALSE)</f>
        <v>Wrecsam</v>
      </c>
      <c r="R272" s="47" t="str">
        <f>IF('Master List'!U272="", VLOOKUP('Master List'!T272, 'CWM &amp; Location'!B:D, 2, FALSE), CONCATENATE(VLOOKUP('Master List'!T272, 'CWM &amp; Location'!B:D, 2, FALSE), " / ", VLOOKUP('Master List'!U272, 'CWM &amp; Location'!B:D, 2, FALSE)))</f>
        <v>Meddygaeth Frys</v>
      </c>
      <c r="S272" s="47" t="str">
        <f>IF('Programmes (ENG)'!S272="Supervisor to be confirmed", "Goruchwyliwr I'w Gadarnhau", 'Programmes (ENG)'!S272)</f>
        <v>Dr Chethan Padmanabhaiah</v>
      </c>
      <c r="T272" s="49" t="str">
        <f>IF('Master List'!Y272="", "", VLOOKUP('Programmes (ENG)'!T272, 'CWM &amp; Location'!B:D, 2, FALSE))</f>
        <v/>
      </c>
      <c r="U272" s="49" t="str">
        <f>IF(T272="", "", VLOOKUP('Programmes (ENG)'!U272, 'CWM &amp; Location'!B:D, 2, FALSE))</f>
        <v/>
      </c>
      <c r="V272" s="49" t="str">
        <f>IF('Programmes (ENG)'!V272="", "", VLOOKUP('Programmes (ENG)'!V272, 'CWM &amp; Location'!B:D, 2, FALSE))</f>
        <v/>
      </c>
      <c r="W272" s="49" t="str">
        <f>IF('Programmes (ENG)'!W272="", "", IF('Programmes (ENG)'!W272="Supervisor to be confirmed", 'CWM &amp; Location'!$C$207, 'Programmes (ENG)'!W272))</f>
        <v/>
      </c>
    </row>
    <row r="273" spans="1:23" ht="33.75" customHeight="1" x14ac:dyDescent="0.25">
      <c r="A273" s="47" t="str">
        <f>'Master List'!A273</f>
        <v>FP</v>
      </c>
      <c r="B273" s="47" t="str">
        <f>'Master List'!B273</f>
        <v>F2/7A1E/091b</v>
      </c>
      <c r="C273" s="47" t="str">
        <f>'Master List'!C273</f>
        <v>WAL/F2/091b</v>
      </c>
      <c r="D273" s="48">
        <f>'Programmes (ENG)'!D273</f>
        <v>1</v>
      </c>
      <c r="E273" s="54" t="str">
        <f t="shared" si="4"/>
        <v>Meddygaeth Frys, Meddygaeth Anadlol, Meddygaeth Geriatreg</v>
      </c>
      <c r="F273" s="49" t="str">
        <f>VLOOKUP('Programmes (ENG)'!F273, 'CWM &amp; Location'!B:D, 2, FALSE)</f>
        <v>Bwrdd Iechyd Prifysgol Betsi Cadwaladr</v>
      </c>
      <c r="G273" s="49" t="str">
        <f>IF('Programmes (ENG)'!G273="Supervisor to be confirmed", "Goruchwyliwr I'w Gadarnhau", 'Programmes (ENG)'!G273)</f>
        <v>Dr Chethan Padmanabhaiah</v>
      </c>
      <c r="H273" s="47" t="str">
        <f>VLOOKUP('Programmes (ENG)'!H273, 'CWM &amp; Location'!B:D, 2, FALSE)</f>
        <v>Ysbyty Wrexham Maelor</v>
      </c>
      <c r="I273" s="47" t="str">
        <f>VLOOKUP('Programmes (ENG)'!I273, 'CWM &amp; Location'!B:D, 2, FALSE)</f>
        <v>Wrecsam</v>
      </c>
      <c r="J273" s="47" t="str">
        <f>IF('Master List'!I273="", VLOOKUP('Master List'!H273, 'CWM &amp; Location'!B:D, 2, FALSE), CONCATENATE(VLOOKUP('Master List'!H273, 'CWM &amp; Location'!B:D, 2, FALSE), " / ", VLOOKUP('Master List'!I273, 'CWM &amp; Location'!B:D, 2, FALSE)))</f>
        <v>Meddygaeth Frys</v>
      </c>
      <c r="K273" s="47" t="str">
        <f>IF('Programmes (ENG)'!K273="Supervisor to be confirmed", "Goruchwyliwr I'w Gadarnhau", 'Programmes (ENG)'!K273)</f>
        <v>Dr Chethan Padmanabhaiah</v>
      </c>
      <c r="L273" s="47" t="str">
        <f>VLOOKUP('Programmes (ENG)'!L273, 'CWM &amp; Location'!B:D, 2, FALSE)</f>
        <v>Ysbyty Wrexham Maelor</v>
      </c>
      <c r="M273" s="47" t="str">
        <f>VLOOKUP('Programmes (ENG)'!M273, 'CWM &amp; Location'!B:D, 2, FALSE)</f>
        <v>Wrecsam</v>
      </c>
      <c r="N273" s="47" t="str">
        <f>IF('Master List'!O273="", VLOOKUP('Master List'!N273, 'CWM &amp; Location'!B:D, 2, FALSE), CONCATENATE(VLOOKUP('Master List'!N273, 'CWM &amp; Location'!B:D, 2, FALSE), " / ", VLOOKUP('Master List'!O273, 'CWM &amp; Location'!B:D, 2, FALSE)))</f>
        <v>Meddygaeth Anadlol</v>
      </c>
      <c r="O273" s="47" t="str">
        <f>IF('Programmes (ENG)'!O273="Supervisor to be confirmed", "Goruchwyliwr I'w Gadarnhau", 'Programmes (ENG)'!O273)</f>
        <v xml:space="preserve">Dr Stephen Kelly </v>
      </c>
      <c r="P273" s="47" t="str">
        <f>VLOOKUP('Programmes (ENG)'!P273, 'CWM &amp; Location'!B:D, 2, FALSE)</f>
        <v>Ysbyty Wrexham Maelor</v>
      </c>
      <c r="Q273" s="47" t="str">
        <f>VLOOKUP('Programmes (ENG)'!Q273, 'CWM &amp; Location'!B:D, 2, FALSE)</f>
        <v>Wrecsam</v>
      </c>
      <c r="R273" s="47" t="str">
        <f>IF('Master List'!U273="", VLOOKUP('Master List'!T273, 'CWM &amp; Location'!B:D, 2, FALSE), CONCATENATE(VLOOKUP('Master List'!T273, 'CWM &amp; Location'!B:D, 2, FALSE), " / ", VLOOKUP('Master List'!U273, 'CWM &amp; Location'!B:D, 2, FALSE)))</f>
        <v>Meddygaeth Geriatreg</v>
      </c>
      <c r="S273" s="47" t="str">
        <f>IF('Programmes (ENG)'!S273="Supervisor to be confirmed", "Goruchwyliwr I'w Gadarnhau", 'Programmes (ENG)'!S273)</f>
        <v>Dr Joel Cameron Abbott</v>
      </c>
      <c r="T273" s="49" t="str">
        <f>IF('Master List'!Y273="", "", VLOOKUP('Programmes (ENG)'!T273, 'CWM &amp; Location'!B:D, 2, FALSE))</f>
        <v/>
      </c>
      <c r="U273" s="49" t="str">
        <f>IF(T273="", "", VLOOKUP('Programmes (ENG)'!U273, 'CWM &amp; Location'!B:D, 2, FALSE))</f>
        <v/>
      </c>
      <c r="V273" s="49" t="str">
        <f>IF('Programmes (ENG)'!V273="", "", VLOOKUP('Programmes (ENG)'!V273, 'CWM &amp; Location'!B:D, 2, FALSE))</f>
        <v/>
      </c>
      <c r="W273" s="49" t="str">
        <f>IF('Programmes (ENG)'!W273="", "", IF('Programmes (ENG)'!W273="Supervisor to be confirmed", 'CWM &amp; Location'!$C$207, 'Programmes (ENG)'!W273))</f>
        <v/>
      </c>
    </row>
    <row r="274" spans="1:23" ht="33.75" customHeight="1" x14ac:dyDescent="0.25">
      <c r="A274" s="47" t="str">
        <f>'Master List'!A274</f>
        <v>FP</v>
      </c>
      <c r="B274" s="47" t="str">
        <f>'Master List'!B274</f>
        <v>F2/7A1E/091c</v>
      </c>
      <c r="C274" s="47" t="str">
        <f>'Master List'!C274</f>
        <v>WAL/F2/091c</v>
      </c>
      <c r="D274" s="48">
        <f>'Programmes (ENG)'!D274</f>
        <v>1</v>
      </c>
      <c r="E274" s="54" t="str">
        <f t="shared" si="4"/>
        <v>Meddygaeth Geriatreg, Meddygaeth Frys, Meddygaeth Anadlol</v>
      </c>
      <c r="F274" s="49" t="str">
        <f>VLOOKUP('Programmes (ENG)'!F274, 'CWM &amp; Location'!B:D, 2, FALSE)</f>
        <v>Bwrdd Iechyd Prifysgol Betsi Cadwaladr</v>
      </c>
      <c r="G274" s="49" t="str">
        <f>IF('Programmes (ENG)'!G274="Supervisor to be confirmed", "Goruchwyliwr I'w Gadarnhau", 'Programmes (ENG)'!G274)</f>
        <v>Dr Joel Cameron Abbott</v>
      </c>
      <c r="H274" s="47" t="str">
        <f>VLOOKUP('Programmes (ENG)'!H274, 'CWM &amp; Location'!B:D, 2, FALSE)</f>
        <v>Ysbyty Wrexham Maelor</v>
      </c>
      <c r="I274" s="47" t="str">
        <f>VLOOKUP('Programmes (ENG)'!I274, 'CWM &amp; Location'!B:D, 2, FALSE)</f>
        <v>Wrecsam</v>
      </c>
      <c r="J274" s="47" t="str">
        <f>IF('Master List'!I274="", VLOOKUP('Master List'!H274, 'CWM &amp; Location'!B:D, 2, FALSE), CONCATENATE(VLOOKUP('Master List'!H274, 'CWM &amp; Location'!B:D, 2, FALSE), " / ", VLOOKUP('Master List'!I274, 'CWM &amp; Location'!B:D, 2, FALSE)))</f>
        <v>Meddygaeth Geriatreg</v>
      </c>
      <c r="K274" s="47" t="str">
        <f>IF('Programmes (ENG)'!K274="Supervisor to be confirmed", "Goruchwyliwr I'w Gadarnhau", 'Programmes (ENG)'!K274)</f>
        <v>Dr Joel Cameron Abbott</v>
      </c>
      <c r="L274" s="47" t="str">
        <f>VLOOKUP('Programmes (ENG)'!L274, 'CWM &amp; Location'!B:D, 2, FALSE)</f>
        <v>Ysbyty Wrexham Maelor</v>
      </c>
      <c r="M274" s="47" t="str">
        <f>VLOOKUP('Programmes (ENG)'!M274, 'CWM &amp; Location'!B:D, 2, FALSE)</f>
        <v>Wrecsam</v>
      </c>
      <c r="N274" s="47" t="str">
        <f>IF('Master List'!O274="", VLOOKUP('Master List'!N274, 'CWM &amp; Location'!B:D, 2, FALSE), CONCATENATE(VLOOKUP('Master List'!N274, 'CWM &amp; Location'!B:D, 2, FALSE), " / ", VLOOKUP('Master List'!O274, 'CWM &amp; Location'!B:D, 2, FALSE)))</f>
        <v>Meddygaeth Frys</v>
      </c>
      <c r="O274" s="47" t="str">
        <f>IF('Programmes (ENG)'!O274="Supervisor to be confirmed", "Goruchwyliwr I'w Gadarnhau", 'Programmes (ENG)'!O274)</f>
        <v>Dr Chethan Padmanabhaiah</v>
      </c>
      <c r="P274" s="47" t="str">
        <f>VLOOKUP('Programmes (ENG)'!P274, 'CWM &amp; Location'!B:D, 2, FALSE)</f>
        <v>Ysbyty Wrexham Maelor</v>
      </c>
      <c r="Q274" s="47" t="str">
        <f>VLOOKUP('Programmes (ENG)'!Q274, 'CWM &amp; Location'!B:D, 2, FALSE)</f>
        <v>Wrecsam</v>
      </c>
      <c r="R274" s="47" t="str">
        <f>IF('Master List'!U274="", VLOOKUP('Master List'!T274, 'CWM &amp; Location'!B:D, 2, FALSE), CONCATENATE(VLOOKUP('Master List'!T274, 'CWM &amp; Location'!B:D, 2, FALSE), " / ", VLOOKUP('Master List'!U274, 'CWM &amp; Location'!B:D, 2, FALSE)))</f>
        <v>Meddygaeth Anadlol</v>
      </c>
      <c r="S274" s="47" t="str">
        <f>IF('Programmes (ENG)'!S274="Supervisor to be confirmed", "Goruchwyliwr I'w Gadarnhau", 'Programmes (ENG)'!S274)</f>
        <v xml:space="preserve">Dr Stephen Kelly </v>
      </c>
      <c r="T274" s="49" t="str">
        <f>IF('Master List'!Y274="", "", VLOOKUP('Programmes (ENG)'!T274, 'CWM &amp; Location'!B:D, 2, FALSE))</f>
        <v/>
      </c>
      <c r="U274" s="49" t="str">
        <f>IF(T274="", "", VLOOKUP('Programmes (ENG)'!U274, 'CWM &amp; Location'!B:D, 2, FALSE))</f>
        <v/>
      </c>
      <c r="V274" s="49" t="str">
        <f>IF('Programmes (ENG)'!V274="", "", VLOOKUP('Programmes (ENG)'!V274, 'CWM &amp; Location'!B:D, 2, FALSE))</f>
        <v/>
      </c>
      <c r="W274" s="49" t="str">
        <f>IF('Programmes (ENG)'!W274="", "", IF('Programmes (ENG)'!W274="Supervisor to be confirmed", 'CWM &amp; Location'!$C$207, 'Programmes (ENG)'!W274))</f>
        <v/>
      </c>
    </row>
    <row r="275" spans="1:23" ht="33.75" customHeight="1" x14ac:dyDescent="0.25">
      <c r="A275" s="47" t="str">
        <f>'Master List'!A275</f>
        <v>FP</v>
      </c>
      <c r="B275" s="47" t="str">
        <f>'Master List'!B275</f>
        <v>F2/7A1E/092a</v>
      </c>
      <c r="C275" s="47" t="str">
        <f>'Master List'!C275</f>
        <v>WAL/F2/092a</v>
      </c>
      <c r="D275" s="48">
        <f>'Programmes (ENG)'!D275</f>
        <v>1</v>
      </c>
      <c r="E275" s="54" t="str">
        <f t="shared" si="4"/>
        <v>Pediatreg, Seiciatreg Gyffredinol / Seiciatreg Cymunedol, Practis Cyffredinol</v>
      </c>
      <c r="F275" s="49" t="str">
        <f>VLOOKUP('Programmes (ENG)'!F275, 'CWM &amp; Location'!B:D, 2, FALSE)</f>
        <v>Bwrdd Iechyd Prifysgol Betsi Cadwaladr</v>
      </c>
      <c r="G275" s="49" t="str">
        <f>IF('Programmes (ENG)'!G275="Supervisor to be confirmed", "Goruchwyliwr I'w Gadarnhau", 'Programmes (ENG)'!G275)</f>
        <v>Dr Artur Abelian</v>
      </c>
      <c r="H275" s="47" t="str">
        <f>VLOOKUP('Programmes (ENG)'!H275, 'CWM &amp; Location'!B:D, 2, FALSE)</f>
        <v>Ysbyty Wrexham Maelor</v>
      </c>
      <c r="I275" s="47" t="str">
        <f>VLOOKUP('Programmes (ENG)'!I275, 'CWM &amp; Location'!B:D, 2, FALSE)</f>
        <v>Wrecsam</v>
      </c>
      <c r="J275" s="47" t="str">
        <f>IF('Master List'!I275="", VLOOKUP('Master List'!H275, 'CWM &amp; Location'!B:D, 2, FALSE), CONCATENATE(VLOOKUP('Master List'!H275, 'CWM &amp; Location'!B:D, 2, FALSE), " / ", VLOOKUP('Master List'!I275, 'CWM &amp; Location'!B:D, 2, FALSE)))</f>
        <v>Pediatreg</v>
      </c>
      <c r="K275" s="47" t="str">
        <f>IF('Programmes (ENG)'!K275="Supervisor to be confirmed", "Goruchwyliwr I'w Gadarnhau", 'Programmes (ENG)'!K275)</f>
        <v>Dr Artur Abelian</v>
      </c>
      <c r="L275" s="47" t="str">
        <f>VLOOKUP('Programmes (ENG)'!L275, 'CWM &amp; Location'!B:D, 2, FALSE)</f>
        <v>Ysbyty Wrexham Maelor</v>
      </c>
      <c r="M275" s="47" t="str">
        <f>VLOOKUP('Programmes (ENG)'!M275, 'CWM &amp; Location'!B:D, 2, FALSE)</f>
        <v>Wrecsam</v>
      </c>
      <c r="N275" s="47" t="str">
        <f>IF('Master List'!O275="", VLOOKUP('Master List'!N275, 'CWM &amp; Location'!B:D, 2, FALSE), CONCATENATE(VLOOKUP('Master List'!N275, 'CWM &amp; Location'!B:D, 2, FALSE), " / ", VLOOKUP('Master List'!O275, 'CWM &amp; Location'!B:D, 2, FALSE)))</f>
        <v>Seiciatreg Gyffredinol / Seiciatreg Cymunedol</v>
      </c>
      <c r="O275" s="47" t="str">
        <f>IF('Programmes (ENG)'!O275="Supervisor to be confirmed", "Goruchwyliwr I'w Gadarnhau", 'Programmes (ENG)'!O275)</f>
        <v>Dr Lucie Klenka</v>
      </c>
      <c r="P275" s="47" t="str">
        <f>VLOOKUP('Programmes (ENG)'!P275, 'CWM &amp; Location'!B:D, 2, FALSE)</f>
        <v>Bradley's Practice</v>
      </c>
      <c r="Q275" s="47" t="str">
        <f>VLOOKUP('Programmes (ENG)'!Q275, 'CWM &amp; Location'!B:D, 2, FALSE)</f>
        <v>Bwcle</v>
      </c>
      <c r="R275" s="47" t="str">
        <f>IF('Master List'!U275="", VLOOKUP('Master List'!T275, 'CWM &amp; Location'!B:D, 2, FALSE), CONCATENATE(VLOOKUP('Master List'!T275, 'CWM &amp; Location'!B:D, 2, FALSE), " / ", VLOOKUP('Master List'!U275, 'CWM &amp; Location'!B:D, 2, FALSE)))</f>
        <v>Practis Cyffredinol</v>
      </c>
      <c r="S275" s="47" t="str">
        <f>IF('Programmes (ENG)'!S275="Supervisor to be confirmed", "Goruchwyliwr I'w Gadarnhau", 'Programmes (ENG)'!S275)</f>
        <v>Dr Jim McGuigan</v>
      </c>
      <c r="T275" s="49" t="str">
        <f>IF('Master List'!Y275="", "", VLOOKUP('Programmes (ENG)'!T275, 'CWM &amp; Location'!B:D, 2, FALSE))</f>
        <v/>
      </c>
      <c r="U275" s="49" t="str">
        <f>IF(T275="", "", VLOOKUP('Programmes (ENG)'!U275, 'CWM &amp; Location'!B:D, 2, FALSE))</f>
        <v/>
      </c>
      <c r="V275" s="49" t="str">
        <f>IF('Programmes (ENG)'!V275="", "", VLOOKUP('Programmes (ENG)'!V275, 'CWM &amp; Location'!B:D, 2, FALSE))</f>
        <v/>
      </c>
      <c r="W275" s="49" t="str">
        <f>IF('Programmes (ENG)'!W275="", "", IF('Programmes (ENG)'!W275="Supervisor to be confirmed", 'CWM &amp; Location'!$C$207, 'Programmes (ENG)'!W275))</f>
        <v/>
      </c>
    </row>
    <row r="276" spans="1:23" ht="33.75" customHeight="1" x14ac:dyDescent="0.25">
      <c r="A276" s="47" t="str">
        <f>'Master List'!A276</f>
        <v>FP</v>
      </c>
      <c r="B276" s="47" t="str">
        <f>'Master List'!B276</f>
        <v>F2/7A1E/092b</v>
      </c>
      <c r="C276" s="47" t="str">
        <f>'Master List'!C276</f>
        <v>WAL/F2/092b</v>
      </c>
      <c r="D276" s="48">
        <v>0</v>
      </c>
      <c r="E276" s="54" t="str">
        <f t="shared" si="4"/>
        <v>Practis Cyffredinol, Pediatreg, Seiciatreg Gyffredinol / Seiciatreg Cymunedol</v>
      </c>
      <c r="F276" s="49" t="str">
        <f>VLOOKUP('Programmes (ENG)'!F276, 'CWM &amp; Location'!B:D, 2, FALSE)</f>
        <v>Bwrdd Iechyd Prifysgol Betsi Cadwaladr</v>
      </c>
      <c r="G276" s="49" t="str">
        <f>IF('Programmes (ENG)'!G276="Supervisor to be confirmed", "Goruchwyliwr I'w Gadarnhau", 'Programmes (ENG)'!G276)</f>
        <v>Dr Jim McGuigan</v>
      </c>
      <c r="H276" s="47" t="str">
        <f>VLOOKUP('Programmes (ENG)'!H276, 'CWM &amp; Location'!B:D, 2, FALSE)</f>
        <v>Bradley's Practice</v>
      </c>
      <c r="I276" s="47" t="str">
        <f>VLOOKUP('Programmes (ENG)'!I276, 'CWM &amp; Location'!B:D, 2, FALSE)</f>
        <v>Bwcle</v>
      </c>
      <c r="J276" s="47" t="str">
        <f>IF('Master List'!I276="", VLOOKUP('Master List'!H276, 'CWM &amp; Location'!B:D, 2, FALSE), CONCATENATE(VLOOKUP('Master List'!H276, 'CWM &amp; Location'!B:D, 2, FALSE), " / ", VLOOKUP('Master List'!I276, 'CWM &amp; Location'!B:D, 2, FALSE)))</f>
        <v>Practis Cyffredinol</v>
      </c>
      <c r="K276" s="47" t="str">
        <f>IF('Programmes (ENG)'!K276="Supervisor to be confirmed", "Goruchwyliwr I'w Gadarnhau", 'Programmes (ENG)'!K276)</f>
        <v>Dr Jim McGuigan</v>
      </c>
      <c r="L276" s="47" t="str">
        <f>VLOOKUP('Programmes (ENG)'!L276, 'CWM &amp; Location'!B:D, 2, FALSE)</f>
        <v>Ysbyty Wrexham Maelor</v>
      </c>
      <c r="M276" s="47" t="str">
        <f>VLOOKUP('Programmes (ENG)'!M276, 'CWM &amp; Location'!B:D, 2, FALSE)</f>
        <v>Wrecsam</v>
      </c>
      <c r="N276" s="47" t="str">
        <f>IF('Master List'!O276="", VLOOKUP('Master List'!N276, 'CWM &amp; Location'!B:D, 2, FALSE), CONCATENATE(VLOOKUP('Master List'!N276, 'CWM &amp; Location'!B:D, 2, FALSE), " / ", VLOOKUP('Master List'!O276, 'CWM &amp; Location'!B:D, 2, FALSE)))</f>
        <v>Pediatreg</v>
      </c>
      <c r="O276" s="47" t="str">
        <f>IF('Programmes (ENG)'!O276="Supervisor to be confirmed", "Goruchwyliwr I'w Gadarnhau", 'Programmes (ENG)'!O276)</f>
        <v>Dr Artur Abelian</v>
      </c>
      <c r="P276" s="47" t="str">
        <f>VLOOKUP('Programmes (ENG)'!P276, 'CWM &amp; Location'!B:D, 2, FALSE)</f>
        <v>Ysbyty Wrexham Maelor</v>
      </c>
      <c r="Q276" s="47" t="str">
        <f>VLOOKUP('Programmes (ENG)'!Q276, 'CWM &amp; Location'!B:D, 2, FALSE)</f>
        <v>Wrecsam</v>
      </c>
      <c r="R276" s="47" t="str">
        <f>IF('Master List'!U276="", VLOOKUP('Master List'!T276, 'CWM &amp; Location'!B:D, 2, FALSE), CONCATENATE(VLOOKUP('Master List'!T276, 'CWM &amp; Location'!B:D, 2, FALSE), " / ", VLOOKUP('Master List'!U276, 'CWM &amp; Location'!B:D, 2, FALSE)))</f>
        <v>Seiciatreg Gyffredinol / Seiciatreg Cymunedol</v>
      </c>
      <c r="S276" s="47" t="str">
        <f>IF('Programmes (ENG)'!S276="Supervisor to be confirmed", "Goruchwyliwr I'w Gadarnhau", 'Programmes (ENG)'!S276)</f>
        <v>Dr Lucie Klenka</v>
      </c>
      <c r="T276" s="49" t="str">
        <f>IF('Master List'!Y276="", "", VLOOKUP('Programmes (ENG)'!T276, 'CWM &amp; Location'!B:D, 2, FALSE))</f>
        <v/>
      </c>
      <c r="U276" s="49" t="str">
        <f>IF(T276="", "", VLOOKUP('Programmes (ENG)'!U276, 'CWM &amp; Location'!B:D, 2, FALSE))</f>
        <v/>
      </c>
      <c r="V276" s="49" t="str">
        <f>IF('Programmes (ENG)'!V276="", "", VLOOKUP('Programmes (ENG)'!V276, 'CWM &amp; Location'!B:D, 2, FALSE))</f>
        <v/>
      </c>
      <c r="W276" s="49" t="str">
        <f>IF('Programmes (ENG)'!W276="", "", IF('Programmes (ENG)'!W276="Supervisor to be confirmed", 'CWM &amp; Location'!$C$207, 'Programmes (ENG)'!W276))</f>
        <v/>
      </c>
    </row>
    <row r="277" spans="1:23" ht="33.75" customHeight="1" x14ac:dyDescent="0.25">
      <c r="A277" s="47" t="str">
        <f>'Master List'!A277</f>
        <v>FP</v>
      </c>
      <c r="B277" s="47" t="str">
        <f>'Master List'!B277</f>
        <v>F2/7A1E/092c</v>
      </c>
      <c r="C277" s="47" t="str">
        <f>'Master List'!C277</f>
        <v>WAL/F2/092c</v>
      </c>
      <c r="D277" s="48">
        <f>'Programmes (ENG)'!D277</f>
        <v>1</v>
      </c>
      <c r="E277" s="54" t="str">
        <f t="shared" si="4"/>
        <v>Seiciatreg Gyffredinol / Seiciatreg Cymunedol, Practis Cyffredinol, Pediatreg</v>
      </c>
      <c r="F277" s="49" t="str">
        <f>VLOOKUP('Programmes (ENG)'!F277, 'CWM &amp; Location'!B:D, 2, FALSE)</f>
        <v>Bwrdd Iechyd Prifysgol Betsi Cadwaladr</v>
      </c>
      <c r="G277" s="49" t="str">
        <f>IF('Programmes (ENG)'!G277="Supervisor to be confirmed", "Goruchwyliwr I'w Gadarnhau", 'Programmes (ENG)'!G277)</f>
        <v>Dr Lucie Klenka</v>
      </c>
      <c r="H277" s="47" t="str">
        <f>VLOOKUP('Programmes (ENG)'!H277, 'CWM &amp; Location'!B:D, 2, FALSE)</f>
        <v>Ysbyty Wrexham Maelor</v>
      </c>
      <c r="I277" s="47" t="str">
        <f>VLOOKUP('Programmes (ENG)'!I277, 'CWM &amp; Location'!B:D, 2, FALSE)</f>
        <v>Wrecsam</v>
      </c>
      <c r="J277" s="47" t="str">
        <f>IF('Master List'!I277="", VLOOKUP('Master List'!H277, 'CWM &amp; Location'!B:D, 2, FALSE), CONCATENATE(VLOOKUP('Master List'!H277, 'CWM &amp; Location'!B:D, 2, FALSE), " / ", VLOOKUP('Master List'!I277, 'CWM &amp; Location'!B:D, 2, FALSE)))</f>
        <v>Seiciatreg Gyffredinol / Seiciatreg Cymunedol</v>
      </c>
      <c r="K277" s="47" t="str">
        <f>IF('Programmes (ENG)'!K277="Supervisor to be confirmed", "Goruchwyliwr I'w Gadarnhau", 'Programmes (ENG)'!K277)</f>
        <v>Dr Lucie Klenka</v>
      </c>
      <c r="L277" s="47" t="str">
        <f>VLOOKUP('Programmes (ENG)'!L277, 'CWM &amp; Location'!B:D, 2, FALSE)</f>
        <v>Bradley's Practice</v>
      </c>
      <c r="M277" s="47" t="str">
        <f>VLOOKUP('Programmes (ENG)'!M277, 'CWM &amp; Location'!B:D, 2, FALSE)</f>
        <v>Bwcle</v>
      </c>
      <c r="N277" s="47" t="str">
        <f>IF('Master List'!O277="", VLOOKUP('Master List'!N277, 'CWM &amp; Location'!B:D, 2, FALSE), CONCATENATE(VLOOKUP('Master List'!N277, 'CWM &amp; Location'!B:D, 2, FALSE), " / ", VLOOKUP('Master List'!O277, 'CWM &amp; Location'!B:D, 2, FALSE)))</f>
        <v>Practis Cyffredinol</v>
      </c>
      <c r="O277" s="47" t="str">
        <f>IF('Programmes (ENG)'!O277="Supervisor to be confirmed", "Goruchwyliwr I'w Gadarnhau", 'Programmes (ENG)'!O277)</f>
        <v>Dr Jim McGuigan</v>
      </c>
      <c r="P277" s="47" t="str">
        <f>VLOOKUP('Programmes (ENG)'!P277, 'CWM &amp; Location'!B:D, 2, FALSE)</f>
        <v>Ysbyty Wrexham Maelor</v>
      </c>
      <c r="Q277" s="47" t="str">
        <f>VLOOKUP('Programmes (ENG)'!Q277, 'CWM &amp; Location'!B:D, 2, FALSE)</f>
        <v>Wrecsam</v>
      </c>
      <c r="R277" s="47" t="str">
        <f>IF('Master List'!U277="", VLOOKUP('Master List'!T277, 'CWM &amp; Location'!B:D, 2, FALSE), CONCATENATE(VLOOKUP('Master List'!T277, 'CWM &amp; Location'!B:D, 2, FALSE), " / ", VLOOKUP('Master List'!U277, 'CWM &amp; Location'!B:D, 2, FALSE)))</f>
        <v>Pediatreg</v>
      </c>
      <c r="S277" s="47" t="str">
        <f>IF('Programmes (ENG)'!S277="Supervisor to be confirmed", "Goruchwyliwr I'w Gadarnhau", 'Programmes (ENG)'!S277)</f>
        <v>Dr Artur Abelian</v>
      </c>
      <c r="T277" s="49" t="str">
        <f>IF('Master List'!Y277="", "", VLOOKUP('Programmes (ENG)'!T277, 'CWM &amp; Location'!B:D, 2, FALSE))</f>
        <v/>
      </c>
      <c r="U277" s="49" t="str">
        <f>IF(T277="", "", VLOOKUP('Programmes (ENG)'!U277, 'CWM &amp; Location'!B:D, 2, FALSE))</f>
        <v/>
      </c>
      <c r="V277" s="49" t="str">
        <f>IF('Programmes (ENG)'!V277="", "", VLOOKUP('Programmes (ENG)'!V277, 'CWM &amp; Location'!B:D, 2, FALSE))</f>
        <v/>
      </c>
      <c r="W277" s="49" t="str">
        <f>IF('Programmes (ENG)'!W277="", "", IF('Programmes (ENG)'!W277="Supervisor to be confirmed", 'CWM &amp; Location'!$C$207, 'Programmes (ENG)'!W277))</f>
        <v/>
      </c>
    </row>
    <row r="278" spans="1:23" ht="33.75" customHeight="1" x14ac:dyDescent="0.25">
      <c r="A278" s="47" t="str">
        <f>'Master List'!A278</f>
        <v>FP</v>
      </c>
      <c r="B278" s="47" t="str">
        <f>'Master List'!B278</f>
        <v>F2/7A1E/093a</v>
      </c>
      <c r="C278" s="47" t="str">
        <f>'Master List'!C278</f>
        <v>WAL/F2/093a</v>
      </c>
      <c r="D278" s="48">
        <f>'Programmes (ENG)'!D278</f>
        <v>1</v>
      </c>
      <c r="E278" s="54" t="str">
        <f t="shared" si="4"/>
        <v>Meddygaeth Geriatreg, Trawma Llawdriniaeth Orthopedig, Wroleg</v>
      </c>
      <c r="F278" s="49" t="str">
        <f>VLOOKUP('Programmes (ENG)'!F278, 'CWM &amp; Location'!B:D, 2, FALSE)</f>
        <v>Bwrdd Iechyd Prifysgol Betsi Cadwaladr</v>
      </c>
      <c r="G278" s="49" t="str">
        <f>IF('Programmes (ENG)'!G278="Supervisor to be confirmed", "Goruchwyliwr I'w Gadarnhau", 'Programmes (ENG)'!G278)</f>
        <v>Dr Sam Abraham</v>
      </c>
      <c r="H278" s="47" t="str">
        <f>VLOOKUP('Programmes (ENG)'!H278, 'CWM &amp; Location'!B:D, 2, FALSE)</f>
        <v>Ysbyty Wrexham Maelor</v>
      </c>
      <c r="I278" s="47" t="str">
        <f>VLOOKUP('Programmes (ENG)'!I278, 'CWM &amp; Location'!B:D, 2, FALSE)</f>
        <v>Wrecsam</v>
      </c>
      <c r="J278" s="47" t="str">
        <f>IF('Master List'!I278="", VLOOKUP('Master List'!H278, 'CWM &amp; Location'!B:D, 2, FALSE), CONCATENATE(VLOOKUP('Master List'!H278, 'CWM &amp; Location'!B:D, 2, FALSE), " / ", VLOOKUP('Master List'!I278, 'CWM &amp; Location'!B:D, 2, FALSE)))</f>
        <v>Meddygaeth Geriatreg</v>
      </c>
      <c r="K278" s="47" t="str">
        <f>IF('Programmes (ENG)'!K278="Supervisor to be confirmed", "Goruchwyliwr I'w Gadarnhau", 'Programmes (ENG)'!K278)</f>
        <v>Dr Sam Abraham</v>
      </c>
      <c r="L278" s="47" t="str">
        <f>VLOOKUP('Programmes (ENG)'!L278, 'CWM &amp; Location'!B:D, 2, FALSE)</f>
        <v>Ysbyty Wrexham Maelor</v>
      </c>
      <c r="M278" s="47" t="str">
        <f>VLOOKUP('Programmes (ENG)'!M278, 'CWM &amp; Location'!B:D, 2, FALSE)</f>
        <v>Wrecsam</v>
      </c>
      <c r="N278" s="47" t="str">
        <f>IF('Master List'!O278="", VLOOKUP('Master List'!N278, 'CWM &amp; Location'!B:D, 2, FALSE), CONCATENATE(VLOOKUP('Master List'!N278, 'CWM &amp; Location'!B:D, 2, FALSE), " / ", VLOOKUP('Master List'!O278, 'CWM &amp; Location'!B:D, 2, FALSE)))</f>
        <v>Trawma Llawdriniaeth Orthopedig</v>
      </c>
      <c r="O278" s="47" t="str">
        <f>IF('Programmes (ENG)'!O278="Supervisor to be confirmed", "Goruchwyliwr I'w Gadarnhau", 'Programmes (ENG)'!O278)</f>
        <v>Mr Andrew McMurtrie</v>
      </c>
      <c r="P278" s="47" t="str">
        <f>VLOOKUP('Programmes (ENG)'!P278, 'CWM &amp; Location'!B:D, 2, FALSE)</f>
        <v>Ysbyty Wrexham Maelor</v>
      </c>
      <c r="Q278" s="47" t="str">
        <f>VLOOKUP('Programmes (ENG)'!Q278, 'CWM &amp; Location'!B:D, 2, FALSE)</f>
        <v>Wrecsam</v>
      </c>
      <c r="R278" s="47" t="str">
        <f>IF('Master List'!U278="", VLOOKUP('Master List'!T278, 'CWM &amp; Location'!B:D, 2, FALSE), CONCATENATE(VLOOKUP('Master List'!T278, 'CWM &amp; Location'!B:D, 2, FALSE), " / ", VLOOKUP('Master List'!U278, 'CWM &amp; Location'!B:D, 2, FALSE)))</f>
        <v>Wroleg</v>
      </c>
      <c r="S278" s="47" t="str">
        <f>IF('Programmes (ENG)'!S278="Supervisor to be confirmed", "Goruchwyliwr I'w Gadarnhau", 'Programmes (ENG)'!S278)</f>
        <v>Mr Christian Seipp</v>
      </c>
      <c r="T278" s="49" t="str">
        <f>IF('Master List'!Y278="", "", VLOOKUP('Programmes (ENG)'!T278, 'CWM &amp; Location'!B:D, 2, FALSE))</f>
        <v/>
      </c>
      <c r="U278" s="49" t="str">
        <f>IF(T278="", "", VLOOKUP('Programmes (ENG)'!U278, 'CWM &amp; Location'!B:D, 2, FALSE))</f>
        <v/>
      </c>
      <c r="V278" s="49" t="str">
        <f>IF('Programmes (ENG)'!V278="", "", VLOOKUP('Programmes (ENG)'!V278, 'CWM &amp; Location'!B:D, 2, FALSE))</f>
        <v/>
      </c>
      <c r="W278" s="49" t="str">
        <f>IF('Programmes (ENG)'!W278="", "", IF('Programmes (ENG)'!W278="Supervisor to be confirmed", 'CWM &amp; Location'!$C$207, 'Programmes (ENG)'!W278))</f>
        <v/>
      </c>
    </row>
    <row r="279" spans="1:23" ht="33.75" customHeight="1" x14ac:dyDescent="0.25">
      <c r="A279" s="47" t="str">
        <f>'Master List'!A279</f>
        <v>FP</v>
      </c>
      <c r="B279" s="47" t="str">
        <f>'Master List'!B279</f>
        <v>F2/7A1E/093b</v>
      </c>
      <c r="C279" s="47" t="str">
        <f>'Master List'!C279</f>
        <v>WAL/F2/093b</v>
      </c>
      <c r="D279" s="48">
        <f>'Programmes (ENG)'!D279</f>
        <v>1</v>
      </c>
      <c r="E279" s="54" t="str">
        <f t="shared" si="4"/>
        <v>Wroleg, Meddygaeth Geriatreg, Trawma Llawdriniaeth Orthopedig</v>
      </c>
      <c r="F279" s="49" t="str">
        <f>VLOOKUP('Programmes (ENG)'!F279, 'CWM &amp; Location'!B:D, 2, FALSE)</f>
        <v>Bwrdd Iechyd Prifysgol Betsi Cadwaladr</v>
      </c>
      <c r="G279" s="49" t="str">
        <f>IF('Programmes (ENG)'!G279="Supervisor to be confirmed", "Goruchwyliwr I'w Gadarnhau", 'Programmes (ENG)'!G279)</f>
        <v>Mr Christian Seipp</v>
      </c>
      <c r="H279" s="47" t="str">
        <f>VLOOKUP('Programmes (ENG)'!H279, 'CWM &amp; Location'!B:D, 2, FALSE)</f>
        <v>Ysbyty Wrexham Maelor</v>
      </c>
      <c r="I279" s="47" t="str">
        <f>VLOOKUP('Programmes (ENG)'!I279, 'CWM &amp; Location'!B:D, 2, FALSE)</f>
        <v>Wrecsam</v>
      </c>
      <c r="J279" s="47" t="str">
        <f>IF('Master List'!I279="", VLOOKUP('Master List'!H279, 'CWM &amp; Location'!B:D, 2, FALSE), CONCATENATE(VLOOKUP('Master List'!H279, 'CWM &amp; Location'!B:D, 2, FALSE), " / ", VLOOKUP('Master List'!I279, 'CWM &amp; Location'!B:D, 2, FALSE)))</f>
        <v>Wroleg</v>
      </c>
      <c r="K279" s="47" t="str">
        <f>IF('Programmes (ENG)'!K279="Supervisor to be confirmed", "Goruchwyliwr I'w Gadarnhau", 'Programmes (ENG)'!K279)</f>
        <v>Mr Christian Seipp</v>
      </c>
      <c r="L279" s="47" t="str">
        <f>VLOOKUP('Programmes (ENG)'!L279, 'CWM &amp; Location'!B:D, 2, FALSE)</f>
        <v>Ysbyty Wrexham Maelor</v>
      </c>
      <c r="M279" s="47" t="str">
        <f>VLOOKUP('Programmes (ENG)'!M279, 'CWM &amp; Location'!B:D, 2, FALSE)</f>
        <v>Wrecsam</v>
      </c>
      <c r="N279" s="47" t="str">
        <f>IF('Master List'!O279="", VLOOKUP('Master List'!N279, 'CWM &amp; Location'!B:D, 2, FALSE), CONCATENATE(VLOOKUP('Master List'!N279, 'CWM &amp; Location'!B:D, 2, FALSE), " / ", VLOOKUP('Master List'!O279, 'CWM &amp; Location'!B:D, 2, FALSE)))</f>
        <v>Meddygaeth Geriatreg</v>
      </c>
      <c r="O279" s="47" t="str">
        <f>IF('Programmes (ENG)'!O279="Supervisor to be confirmed", "Goruchwyliwr I'w Gadarnhau", 'Programmes (ENG)'!O279)</f>
        <v>Dr Sam Abraham</v>
      </c>
      <c r="P279" s="47" t="str">
        <f>VLOOKUP('Programmes (ENG)'!P279, 'CWM &amp; Location'!B:D, 2, FALSE)</f>
        <v>Ysbyty Wrexham Maelor</v>
      </c>
      <c r="Q279" s="47" t="str">
        <f>VLOOKUP('Programmes (ENG)'!Q279, 'CWM &amp; Location'!B:D, 2, FALSE)</f>
        <v>Wrecsam</v>
      </c>
      <c r="R279" s="47" t="str">
        <f>IF('Master List'!U279="", VLOOKUP('Master List'!T279, 'CWM &amp; Location'!B:D, 2, FALSE), CONCATENATE(VLOOKUP('Master List'!T279, 'CWM &amp; Location'!B:D, 2, FALSE), " / ", VLOOKUP('Master List'!U279, 'CWM &amp; Location'!B:D, 2, FALSE)))</f>
        <v>Trawma Llawdriniaeth Orthopedig</v>
      </c>
      <c r="S279" s="47" t="str">
        <f>IF('Programmes (ENG)'!S279="Supervisor to be confirmed", "Goruchwyliwr I'w Gadarnhau", 'Programmes (ENG)'!S279)</f>
        <v>Mr Andrew McMurtrie</v>
      </c>
      <c r="T279" s="49" t="str">
        <f>IF('Master List'!Y279="", "", VLOOKUP('Programmes (ENG)'!T279, 'CWM &amp; Location'!B:D, 2, FALSE))</f>
        <v/>
      </c>
      <c r="U279" s="49" t="str">
        <f>IF(T279="", "", VLOOKUP('Programmes (ENG)'!U279, 'CWM &amp; Location'!B:D, 2, FALSE))</f>
        <v/>
      </c>
      <c r="V279" s="49" t="str">
        <f>IF('Programmes (ENG)'!V279="", "", VLOOKUP('Programmes (ENG)'!V279, 'CWM &amp; Location'!B:D, 2, FALSE))</f>
        <v/>
      </c>
      <c r="W279" s="49" t="str">
        <f>IF('Programmes (ENG)'!W279="", "", IF('Programmes (ENG)'!W279="Supervisor to be confirmed", 'CWM &amp; Location'!$C$207, 'Programmes (ENG)'!W279))</f>
        <v/>
      </c>
    </row>
    <row r="280" spans="1:23" ht="33.75" customHeight="1" x14ac:dyDescent="0.25">
      <c r="A280" s="47" t="str">
        <f>'Master List'!A280</f>
        <v>FP</v>
      </c>
      <c r="B280" s="47" t="str">
        <f>'Master List'!B280</f>
        <v>F2/7A1E/093c</v>
      </c>
      <c r="C280" s="47" t="str">
        <f>'Master List'!C280</f>
        <v>WAL/F2/093c</v>
      </c>
      <c r="D280" s="48">
        <f>'Programmes (ENG)'!D280</f>
        <v>1</v>
      </c>
      <c r="E280" s="54" t="str">
        <f t="shared" si="4"/>
        <v>Trawma Llawdriniaeth Orthopedig, Wroleg, Meddygaeth Geriatreg</v>
      </c>
      <c r="F280" s="49" t="str">
        <f>VLOOKUP('Programmes (ENG)'!F280, 'CWM &amp; Location'!B:D, 2, FALSE)</f>
        <v>Bwrdd Iechyd Prifysgol Betsi Cadwaladr</v>
      </c>
      <c r="G280" s="49" t="str">
        <f>IF('Programmes (ENG)'!G280="Supervisor to be confirmed", "Goruchwyliwr I'w Gadarnhau", 'Programmes (ENG)'!G280)</f>
        <v>Mr Andrew McMurtrie</v>
      </c>
      <c r="H280" s="47" t="str">
        <f>VLOOKUP('Programmes (ENG)'!H280, 'CWM &amp; Location'!B:D, 2, FALSE)</f>
        <v>Ysbyty Wrexham Maelor</v>
      </c>
      <c r="I280" s="47" t="str">
        <f>VLOOKUP('Programmes (ENG)'!I280, 'CWM &amp; Location'!B:D, 2, FALSE)</f>
        <v>Wrecsam</v>
      </c>
      <c r="J280" s="47" t="str">
        <f>IF('Master List'!I280="", VLOOKUP('Master List'!H280, 'CWM &amp; Location'!B:D, 2, FALSE), CONCATENATE(VLOOKUP('Master List'!H280, 'CWM &amp; Location'!B:D, 2, FALSE), " / ", VLOOKUP('Master List'!I280, 'CWM &amp; Location'!B:D, 2, FALSE)))</f>
        <v>Trawma Llawdriniaeth Orthopedig</v>
      </c>
      <c r="K280" s="47" t="str">
        <f>IF('Programmes (ENG)'!K280="Supervisor to be confirmed", "Goruchwyliwr I'w Gadarnhau", 'Programmes (ENG)'!K280)</f>
        <v>Mr Andrew McMurtrie</v>
      </c>
      <c r="L280" s="47" t="str">
        <f>VLOOKUP('Programmes (ENG)'!L280, 'CWM &amp; Location'!B:D, 2, FALSE)</f>
        <v>Ysbyty Wrexham Maelor</v>
      </c>
      <c r="M280" s="47" t="str">
        <f>VLOOKUP('Programmes (ENG)'!M280, 'CWM &amp; Location'!B:D, 2, FALSE)</f>
        <v>Wrecsam</v>
      </c>
      <c r="N280" s="47" t="str">
        <f>IF('Master List'!O280="", VLOOKUP('Master List'!N280, 'CWM &amp; Location'!B:D, 2, FALSE), CONCATENATE(VLOOKUP('Master List'!N280, 'CWM &amp; Location'!B:D, 2, FALSE), " / ", VLOOKUP('Master List'!O280, 'CWM &amp; Location'!B:D, 2, FALSE)))</f>
        <v>Wroleg</v>
      </c>
      <c r="O280" s="47" t="str">
        <f>IF('Programmes (ENG)'!O280="Supervisor to be confirmed", "Goruchwyliwr I'w Gadarnhau", 'Programmes (ENG)'!O280)</f>
        <v>Mr Christian Seipp</v>
      </c>
      <c r="P280" s="47" t="str">
        <f>VLOOKUP('Programmes (ENG)'!P280, 'CWM &amp; Location'!B:D, 2, FALSE)</f>
        <v>Ysbyty Wrexham Maelor</v>
      </c>
      <c r="Q280" s="47" t="str">
        <f>VLOOKUP('Programmes (ENG)'!Q280, 'CWM &amp; Location'!B:D, 2, FALSE)</f>
        <v>Wrecsam</v>
      </c>
      <c r="R280" s="47" t="str">
        <f>IF('Master List'!U280="", VLOOKUP('Master List'!T280, 'CWM &amp; Location'!B:D, 2, FALSE), CONCATENATE(VLOOKUP('Master List'!T280, 'CWM &amp; Location'!B:D, 2, FALSE), " / ", VLOOKUP('Master List'!U280, 'CWM &amp; Location'!B:D, 2, FALSE)))</f>
        <v>Meddygaeth Geriatreg</v>
      </c>
      <c r="S280" s="47" t="str">
        <f>IF('Programmes (ENG)'!S280="Supervisor to be confirmed", "Goruchwyliwr I'w Gadarnhau", 'Programmes (ENG)'!S280)</f>
        <v>Dr Sam Abraham</v>
      </c>
      <c r="T280" s="49" t="str">
        <f>IF('Master List'!Y280="", "", VLOOKUP('Programmes (ENG)'!T280, 'CWM &amp; Location'!B:D, 2, FALSE))</f>
        <v/>
      </c>
      <c r="U280" s="49" t="str">
        <f>IF(T280="", "", VLOOKUP('Programmes (ENG)'!U280, 'CWM &amp; Location'!B:D, 2, FALSE))</f>
        <v/>
      </c>
      <c r="V280" s="49" t="str">
        <f>IF('Programmes (ENG)'!V280="", "", VLOOKUP('Programmes (ENG)'!V280, 'CWM &amp; Location'!B:D, 2, FALSE))</f>
        <v/>
      </c>
      <c r="W280" s="49" t="str">
        <f>IF('Programmes (ENG)'!W280="", "", IF('Programmes (ENG)'!W280="Supervisor to be confirmed", 'CWM &amp; Location'!$C$207, 'Programmes (ENG)'!W280))</f>
        <v/>
      </c>
    </row>
    <row r="281" spans="1:23" ht="33.75" customHeight="1" x14ac:dyDescent="0.25">
      <c r="A281" s="47" t="str">
        <f>'Master List'!A281</f>
        <v>FP</v>
      </c>
      <c r="B281" s="47" t="str">
        <f>'Master List'!B281</f>
        <v>F2/7A1E/094a</v>
      </c>
      <c r="C281" s="47" t="str">
        <f>'Master List'!C281</f>
        <v>WAL/F2/094a</v>
      </c>
      <c r="D281" s="48">
        <f>'Programmes (ENG)'!D281</f>
        <v>1</v>
      </c>
      <c r="E281" s="54" t="str">
        <f t="shared" si="4"/>
        <v>Cardioleg, Meddygaeth Geriatreg, Practis Cyffredinol</v>
      </c>
      <c r="F281" s="49" t="str">
        <f>VLOOKUP('Programmes (ENG)'!F281, 'CWM &amp; Location'!B:D, 2, FALSE)</f>
        <v>Bwrdd Iechyd Prifysgol Betsi Cadwaladr</v>
      </c>
      <c r="G281" s="49" t="str">
        <f>IF('Programmes (ENG)'!G281="Supervisor to be confirmed", "Goruchwyliwr I'w Gadarnhau", 'Programmes (ENG)'!G281)</f>
        <v>Dr Khalid Khan</v>
      </c>
      <c r="H281" s="47" t="str">
        <f>VLOOKUP('Programmes (ENG)'!H281, 'CWM &amp; Location'!B:D, 2, FALSE)</f>
        <v>Ysbyty Wrexham Maelor</v>
      </c>
      <c r="I281" s="47" t="str">
        <f>VLOOKUP('Programmes (ENG)'!I281, 'CWM &amp; Location'!B:D, 2, FALSE)</f>
        <v>Wrecsam</v>
      </c>
      <c r="J281" s="47" t="str">
        <f>IF('Master List'!I281="", VLOOKUP('Master List'!H281, 'CWM &amp; Location'!B:D, 2, FALSE), CONCATENATE(VLOOKUP('Master List'!H281, 'CWM &amp; Location'!B:D, 2, FALSE), " / ", VLOOKUP('Master List'!I281, 'CWM &amp; Location'!B:D, 2, FALSE)))</f>
        <v>Cardioleg</v>
      </c>
      <c r="K281" s="47" t="str">
        <f>IF('Programmes (ENG)'!K281="Supervisor to be confirmed", "Goruchwyliwr I'w Gadarnhau", 'Programmes (ENG)'!K281)</f>
        <v>Dr Khalid Khan</v>
      </c>
      <c r="L281" s="47" t="str">
        <f>VLOOKUP('Programmes (ENG)'!L281, 'CWM &amp; Location'!B:D, 2, FALSE)</f>
        <v>Ysbyty Wrexham Maelor</v>
      </c>
      <c r="M281" s="47" t="str">
        <f>VLOOKUP('Programmes (ENG)'!M281, 'CWM &amp; Location'!B:D, 2, FALSE)</f>
        <v>Wrecsam</v>
      </c>
      <c r="N281" s="47" t="str">
        <f>IF('Master List'!O281="", VLOOKUP('Master List'!N281, 'CWM &amp; Location'!B:D, 2, FALSE), CONCATENATE(VLOOKUP('Master List'!N281, 'CWM &amp; Location'!B:D, 2, FALSE), " / ", VLOOKUP('Master List'!O281, 'CWM &amp; Location'!B:D, 2, FALSE)))</f>
        <v>Meddygaeth Geriatreg</v>
      </c>
      <c r="O281" s="47" t="str">
        <f>IF('Programmes (ENG)'!O281="Supervisor to be confirmed", "Goruchwyliwr I'w Gadarnhau", 'Programmes (ENG)'!O281)</f>
        <v>Dr Walee Sayed</v>
      </c>
      <c r="P281" s="47" t="str">
        <f>VLOOKUP('Programmes (ENG)'!P281, 'CWM &amp; Location'!B:D, 2, FALSE)</f>
        <v>Caritas Health Partnership</v>
      </c>
      <c r="Q281" s="47" t="str">
        <f>VLOOKUP('Programmes (ENG)'!Q281, 'CWM &amp; Location'!B:D, 2, FALSE)</f>
        <v>Coedpoeth</v>
      </c>
      <c r="R281" s="47" t="str">
        <f>IF('Master List'!U281="", VLOOKUP('Master List'!T281, 'CWM &amp; Location'!B:D, 2, FALSE), CONCATENATE(VLOOKUP('Master List'!T281, 'CWM &amp; Location'!B:D, 2, FALSE), " / ", VLOOKUP('Master List'!U281, 'CWM &amp; Location'!B:D, 2, FALSE)))</f>
        <v>Practis Cyffredinol</v>
      </c>
      <c r="S281" s="47" t="str">
        <f>IF('Programmes (ENG)'!S281="Supervisor to be confirmed", "Goruchwyliwr I'w Gadarnhau", 'Programmes (ENG)'!S281)</f>
        <v>Dr Gwyn Carney</v>
      </c>
      <c r="T281" s="49" t="str">
        <f>IF('Master List'!Y281="", "", VLOOKUP('Programmes (ENG)'!T281, 'CWM &amp; Location'!B:D, 2, FALSE))</f>
        <v/>
      </c>
      <c r="U281" s="49" t="str">
        <f>IF(T281="", "", VLOOKUP('Programmes (ENG)'!U281, 'CWM &amp; Location'!B:D, 2, FALSE))</f>
        <v/>
      </c>
      <c r="V281" s="49" t="str">
        <f>IF('Programmes (ENG)'!V281="", "", VLOOKUP('Programmes (ENG)'!V281, 'CWM &amp; Location'!B:D, 2, FALSE))</f>
        <v/>
      </c>
      <c r="W281" s="49" t="str">
        <f>IF('Programmes (ENG)'!W281="", "", IF('Programmes (ENG)'!W281="Supervisor to be confirmed", 'CWM &amp; Location'!$C$207, 'Programmes (ENG)'!W281))</f>
        <v/>
      </c>
    </row>
    <row r="282" spans="1:23" ht="33.75" customHeight="1" x14ac:dyDescent="0.25">
      <c r="A282" s="47" t="str">
        <f>'Master List'!A282</f>
        <v>FP</v>
      </c>
      <c r="B282" s="47" t="str">
        <f>'Master List'!B282</f>
        <v>F2/7A1E/094b</v>
      </c>
      <c r="C282" s="47" t="str">
        <f>'Master List'!C282</f>
        <v>WAL/F2/094b</v>
      </c>
      <c r="D282" s="48">
        <f>'Programmes (ENG)'!D282</f>
        <v>1</v>
      </c>
      <c r="E282" s="54" t="str">
        <f t="shared" si="4"/>
        <v>Practis Cyffredinol, Cardioleg, Meddygaeth Geriatreg</v>
      </c>
      <c r="F282" s="49" t="str">
        <f>VLOOKUP('Programmes (ENG)'!F282, 'CWM &amp; Location'!B:D, 2, FALSE)</f>
        <v>Bwrdd Iechyd Prifysgol Betsi Cadwaladr</v>
      </c>
      <c r="G282" s="49" t="str">
        <f>IF('Programmes (ENG)'!G282="Supervisor to be confirmed", "Goruchwyliwr I'w Gadarnhau", 'Programmes (ENG)'!G282)</f>
        <v>Dr Gwyn Carney</v>
      </c>
      <c r="H282" s="47" t="str">
        <f>VLOOKUP('Programmes (ENG)'!H282, 'CWM &amp; Location'!B:D, 2, FALSE)</f>
        <v>Caritas Health Partnership</v>
      </c>
      <c r="I282" s="47" t="str">
        <f>VLOOKUP('Programmes (ENG)'!I282, 'CWM &amp; Location'!B:D, 2, FALSE)</f>
        <v>Coedpoeth</v>
      </c>
      <c r="J282" s="47" t="str">
        <f>IF('Master List'!I282="", VLOOKUP('Master List'!H282, 'CWM &amp; Location'!B:D, 2, FALSE), CONCATENATE(VLOOKUP('Master List'!H282, 'CWM &amp; Location'!B:D, 2, FALSE), " / ", VLOOKUP('Master List'!I282, 'CWM &amp; Location'!B:D, 2, FALSE)))</f>
        <v>Practis Cyffredinol</v>
      </c>
      <c r="K282" s="47" t="str">
        <f>IF('Programmes (ENG)'!K282="Supervisor to be confirmed", "Goruchwyliwr I'w Gadarnhau", 'Programmes (ENG)'!K282)</f>
        <v>Dr Gwyn Carney</v>
      </c>
      <c r="L282" s="47" t="str">
        <f>VLOOKUP('Programmes (ENG)'!L282, 'CWM &amp; Location'!B:D, 2, FALSE)</f>
        <v>Ysbyty Wrexham Maelor</v>
      </c>
      <c r="M282" s="47" t="str">
        <f>VLOOKUP('Programmes (ENG)'!M282, 'CWM &amp; Location'!B:D, 2, FALSE)</f>
        <v>Wrecsam</v>
      </c>
      <c r="N282" s="47" t="str">
        <f>IF('Master List'!O282="", VLOOKUP('Master List'!N282, 'CWM &amp; Location'!B:D, 2, FALSE), CONCATENATE(VLOOKUP('Master List'!N282, 'CWM &amp; Location'!B:D, 2, FALSE), " / ", VLOOKUP('Master List'!O282, 'CWM &amp; Location'!B:D, 2, FALSE)))</f>
        <v>Cardioleg</v>
      </c>
      <c r="O282" s="47" t="str">
        <f>IF('Programmes (ENG)'!O282="Supervisor to be confirmed", "Goruchwyliwr I'w Gadarnhau", 'Programmes (ENG)'!O282)</f>
        <v>Dr Khalid Khan</v>
      </c>
      <c r="P282" s="47" t="str">
        <f>VLOOKUP('Programmes (ENG)'!P282, 'CWM &amp; Location'!B:D, 2, FALSE)</f>
        <v>Ysbyty Wrexham Maelor</v>
      </c>
      <c r="Q282" s="47" t="str">
        <f>VLOOKUP('Programmes (ENG)'!Q282, 'CWM &amp; Location'!B:D, 2, FALSE)</f>
        <v>Wrecsam</v>
      </c>
      <c r="R282" s="47" t="str">
        <f>IF('Master List'!U282="", VLOOKUP('Master List'!T282, 'CWM &amp; Location'!B:D, 2, FALSE), CONCATENATE(VLOOKUP('Master List'!T282, 'CWM &amp; Location'!B:D, 2, FALSE), " / ", VLOOKUP('Master List'!U282, 'CWM &amp; Location'!B:D, 2, FALSE)))</f>
        <v>Meddygaeth Geriatreg</v>
      </c>
      <c r="S282" s="47" t="str">
        <f>IF('Programmes (ENG)'!S282="Supervisor to be confirmed", "Goruchwyliwr I'w Gadarnhau", 'Programmes (ENG)'!S282)</f>
        <v>Dr Walee Sayed</v>
      </c>
      <c r="T282" s="49" t="str">
        <f>IF('Master List'!Y282="", "", VLOOKUP('Programmes (ENG)'!T282, 'CWM &amp; Location'!B:D, 2, FALSE))</f>
        <v/>
      </c>
      <c r="U282" s="49" t="str">
        <f>IF(T282="", "", VLOOKUP('Programmes (ENG)'!U282, 'CWM &amp; Location'!B:D, 2, FALSE))</f>
        <v/>
      </c>
      <c r="V282" s="49" t="str">
        <f>IF('Programmes (ENG)'!V282="", "", VLOOKUP('Programmes (ENG)'!V282, 'CWM &amp; Location'!B:D, 2, FALSE))</f>
        <v/>
      </c>
      <c r="W282" s="49" t="str">
        <f>IF('Programmes (ENG)'!W282="", "", IF('Programmes (ENG)'!W282="Supervisor to be confirmed", 'CWM &amp; Location'!$C$207, 'Programmes (ENG)'!W282))</f>
        <v/>
      </c>
    </row>
    <row r="283" spans="1:23" ht="33.75" customHeight="1" x14ac:dyDescent="0.25">
      <c r="A283" s="47" t="str">
        <f>'Master List'!A283</f>
        <v>FP</v>
      </c>
      <c r="B283" s="47" t="str">
        <f>'Master List'!B283</f>
        <v>F2/7A1E/094c</v>
      </c>
      <c r="C283" s="47" t="str">
        <f>'Master List'!C283</f>
        <v>WAL/F2/094c</v>
      </c>
      <c r="D283" s="48">
        <f>'Programmes (ENG)'!D283</f>
        <v>1</v>
      </c>
      <c r="E283" s="54" t="str">
        <f t="shared" si="4"/>
        <v>Meddygaeth Geriatreg, Practis Cyffredinol, Cardioleg</v>
      </c>
      <c r="F283" s="49" t="str">
        <f>VLOOKUP('Programmes (ENG)'!F283, 'CWM &amp; Location'!B:D, 2, FALSE)</f>
        <v>Bwrdd Iechyd Prifysgol Betsi Cadwaladr</v>
      </c>
      <c r="G283" s="49" t="str">
        <f>IF('Programmes (ENG)'!G283="Supervisor to be confirmed", "Goruchwyliwr I'w Gadarnhau", 'Programmes (ENG)'!G283)</f>
        <v>Dr Walee Sayed</v>
      </c>
      <c r="H283" s="47" t="str">
        <f>VLOOKUP('Programmes (ENG)'!H283, 'CWM &amp; Location'!B:D, 2, FALSE)</f>
        <v>Ysbyty Wrexham Maelor</v>
      </c>
      <c r="I283" s="47" t="str">
        <f>VLOOKUP('Programmes (ENG)'!I283, 'CWM &amp; Location'!B:D, 2, FALSE)</f>
        <v>Wrecsam</v>
      </c>
      <c r="J283" s="47" t="str">
        <f>IF('Master List'!I283="", VLOOKUP('Master List'!H283, 'CWM &amp; Location'!B:D, 2, FALSE), CONCATENATE(VLOOKUP('Master List'!H283, 'CWM &amp; Location'!B:D, 2, FALSE), " / ", VLOOKUP('Master List'!I283, 'CWM &amp; Location'!B:D, 2, FALSE)))</f>
        <v>Meddygaeth Geriatreg</v>
      </c>
      <c r="K283" s="47" t="str">
        <f>IF('Programmes (ENG)'!K283="Supervisor to be confirmed", "Goruchwyliwr I'w Gadarnhau", 'Programmes (ENG)'!K283)</f>
        <v>Dr Walee Sayed</v>
      </c>
      <c r="L283" s="47" t="str">
        <f>VLOOKUP('Programmes (ENG)'!L283, 'CWM &amp; Location'!B:D, 2, FALSE)</f>
        <v>Caritas Health Partnership</v>
      </c>
      <c r="M283" s="47" t="str">
        <f>VLOOKUP('Programmes (ENG)'!M283, 'CWM &amp; Location'!B:D, 2, FALSE)</f>
        <v>Coedpoeth</v>
      </c>
      <c r="N283" s="47" t="str">
        <f>IF('Master List'!O283="", VLOOKUP('Master List'!N283, 'CWM &amp; Location'!B:D, 2, FALSE), CONCATENATE(VLOOKUP('Master List'!N283, 'CWM &amp; Location'!B:D, 2, FALSE), " / ", VLOOKUP('Master List'!O283, 'CWM &amp; Location'!B:D, 2, FALSE)))</f>
        <v>Practis Cyffredinol</v>
      </c>
      <c r="O283" s="47" t="str">
        <f>IF('Programmes (ENG)'!O283="Supervisor to be confirmed", "Goruchwyliwr I'w Gadarnhau", 'Programmes (ENG)'!O283)</f>
        <v>Dr Gwyn Carney</v>
      </c>
      <c r="P283" s="47" t="str">
        <f>VLOOKUP('Programmes (ENG)'!P283, 'CWM &amp; Location'!B:D, 2, FALSE)</f>
        <v>Ysbyty Wrexham Maelor</v>
      </c>
      <c r="Q283" s="47" t="str">
        <f>VLOOKUP('Programmes (ENG)'!Q283, 'CWM &amp; Location'!B:D, 2, FALSE)</f>
        <v>Wrecsam</v>
      </c>
      <c r="R283" s="47" t="str">
        <f>IF('Master List'!U283="", VLOOKUP('Master List'!T283, 'CWM &amp; Location'!B:D, 2, FALSE), CONCATENATE(VLOOKUP('Master List'!T283, 'CWM &amp; Location'!B:D, 2, FALSE), " / ", VLOOKUP('Master List'!U283, 'CWM &amp; Location'!B:D, 2, FALSE)))</f>
        <v>Cardioleg</v>
      </c>
      <c r="S283" s="47" t="str">
        <f>IF('Programmes (ENG)'!S283="Supervisor to be confirmed", "Goruchwyliwr I'w Gadarnhau", 'Programmes (ENG)'!S283)</f>
        <v>Dr Khalid Khan</v>
      </c>
      <c r="T283" s="49" t="str">
        <f>IF('Master List'!Y283="", "", VLOOKUP('Programmes (ENG)'!T283, 'CWM &amp; Location'!B:D, 2, FALSE))</f>
        <v/>
      </c>
      <c r="U283" s="49" t="str">
        <f>IF(T283="", "", VLOOKUP('Programmes (ENG)'!U283, 'CWM &amp; Location'!B:D, 2, FALSE))</f>
        <v/>
      </c>
      <c r="V283" s="49" t="str">
        <f>IF('Programmes (ENG)'!V283="", "", VLOOKUP('Programmes (ENG)'!V283, 'CWM &amp; Location'!B:D, 2, FALSE))</f>
        <v/>
      </c>
      <c r="W283" s="49" t="str">
        <f>IF('Programmes (ENG)'!W283="", "", IF('Programmes (ENG)'!W283="Supervisor to be confirmed", 'CWM &amp; Location'!$C$207, 'Programmes (ENG)'!W283))</f>
        <v/>
      </c>
    </row>
    <row r="284" spans="1:23" ht="33.75" customHeight="1" x14ac:dyDescent="0.25">
      <c r="A284" s="47" t="str">
        <f>'Master List'!A284</f>
        <v>FP</v>
      </c>
      <c r="B284" s="47" t="str">
        <f>'Master List'!B284</f>
        <v>F2/7A1C/095a</v>
      </c>
      <c r="C284" s="47" t="str">
        <f>'Master List'!C284</f>
        <v>WAL/F2/095a</v>
      </c>
      <c r="D284" s="48">
        <f>'Programmes (ENG)'!D284</f>
        <v>1</v>
      </c>
      <c r="E284" s="54" t="str">
        <f t="shared" si="4"/>
        <v>Pediatreg, Practis Cyffredinol, Meddygaeth Gyffredinol (Mewnol) / Meddygaeth Geriatreg</v>
      </c>
      <c r="F284" s="49" t="str">
        <f>VLOOKUP('Programmes (ENG)'!F284, 'CWM &amp; Location'!B:D, 2, FALSE)</f>
        <v>Bwrdd Iechyd Prifysgol Betsi Cadwaladr</v>
      </c>
      <c r="G284" s="49" t="str">
        <f>IF('Programmes (ENG)'!G284="Supervisor to be confirmed", "Goruchwyliwr I'w Gadarnhau", 'Programmes (ENG)'!G284)</f>
        <v>Dr Aradhana Ingley</v>
      </c>
      <c r="H284" s="47" t="str">
        <f>VLOOKUP('Programmes (ENG)'!H284, 'CWM &amp; Location'!B:D, 2, FALSE)</f>
        <v>Ysbyty Glan Clwyd</v>
      </c>
      <c r="I284" s="47" t="str">
        <f>VLOOKUP('Programmes (ENG)'!I284, 'CWM &amp; Location'!B:D, 2, FALSE)</f>
        <v>Y Rhyl</v>
      </c>
      <c r="J284" s="47" t="str">
        <f>IF('Master List'!I284="", VLOOKUP('Master List'!H284, 'CWM &amp; Location'!B:D, 2, FALSE), CONCATENATE(VLOOKUP('Master List'!H284, 'CWM &amp; Location'!B:D, 2, FALSE), " / ", VLOOKUP('Master List'!I284, 'CWM &amp; Location'!B:D, 2, FALSE)))</f>
        <v>Pediatreg</v>
      </c>
      <c r="K284" s="47" t="str">
        <f>IF('Programmes (ENG)'!K284="Supervisor to be confirmed", "Goruchwyliwr I'w Gadarnhau", 'Programmes (ENG)'!K284)</f>
        <v>Dr Aradhana Ingley</v>
      </c>
      <c r="L284" s="47" t="str">
        <f>VLOOKUP('Programmes (ENG)'!L284, 'CWM &amp; Location'!B:D, 2, FALSE)</f>
        <v>Clarence Medical Centre</v>
      </c>
      <c r="M284" s="47" t="str">
        <f>VLOOKUP('Programmes (ENG)'!M284, 'CWM &amp; Location'!B:D, 2, FALSE)</f>
        <v>Y Rhyl</v>
      </c>
      <c r="N284" s="47" t="str">
        <f>IF('Master List'!O284="", VLOOKUP('Master List'!N284, 'CWM &amp; Location'!B:D, 2, FALSE), CONCATENATE(VLOOKUP('Master List'!N284, 'CWM &amp; Location'!B:D, 2, FALSE), " / ", VLOOKUP('Master List'!O284, 'CWM &amp; Location'!B:D, 2, FALSE)))</f>
        <v>Practis Cyffredinol</v>
      </c>
      <c r="O284" s="47" t="str">
        <f>IF('Programmes (ENG)'!O284="Supervisor to be confirmed", "Goruchwyliwr I'w Gadarnhau", 'Programmes (ENG)'!O284)</f>
        <v>Dr Selena Harris</v>
      </c>
      <c r="P284" s="47" t="str">
        <f>VLOOKUP('Programmes (ENG)'!P284, 'CWM &amp; Location'!B:D, 2, FALSE)</f>
        <v>Ysbyty Glan Clwyd</v>
      </c>
      <c r="Q284" s="47" t="str">
        <f>VLOOKUP('Programmes (ENG)'!Q284, 'CWM &amp; Location'!B:D, 2, FALSE)</f>
        <v>Y Rhyl</v>
      </c>
      <c r="R284" s="47" t="str">
        <f>IF('Master List'!U284="", VLOOKUP('Master List'!T284, 'CWM &amp; Location'!B:D, 2, FALSE), CONCATENATE(VLOOKUP('Master List'!T284, 'CWM &amp; Location'!B:D, 2, FALSE), " / ", VLOOKUP('Master List'!U284, 'CWM &amp; Location'!B:D, 2, FALSE)))</f>
        <v>Meddygaeth Gyffredinol (Mewnol) / Meddygaeth Geriatreg</v>
      </c>
      <c r="S284" s="47" t="str">
        <f>IF('Programmes (ENG)'!S284="Supervisor to be confirmed", "Goruchwyliwr I'w Gadarnhau", 'Programmes (ENG)'!S284)</f>
        <v>Dr Gordon Black</v>
      </c>
      <c r="T284" s="49" t="str">
        <f>IF('Master List'!Y284="", "", VLOOKUP('Programmes (ENG)'!T284, 'CWM &amp; Location'!B:D, 2, FALSE))</f>
        <v/>
      </c>
      <c r="U284" s="49" t="str">
        <f>IF(T284="", "", VLOOKUP('Programmes (ENG)'!U284, 'CWM &amp; Location'!B:D, 2, FALSE))</f>
        <v/>
      </c>
      <c r="V284" s="49" t="str">
        <f>IF('Programmes (ENG)'!V284="", "", VLOOKUP('Programmes (ENG)'!V284, 'CWM &amp; Location'!B:D, 2, FALSE))</f>
        <v/>
      </c>
      <c r="W284" s="49" t="str">
        <f>IF('Programmes (ENG)'!W284="", "", IF('Programmes (ENG)'!W284="Supervisor to be confirmed", 'CWM &amp; Location'!$C$207, 'Programmes (ENG)'!W284))</f>
        <v/>
      </c>
    </row>
    <row r="285" spans="1:23" ht="33.75" customHeight="1" x14ac:dyDescent="0.25">
      <c r="A285" s="47" t="str">
        <f>'Master List'!A285</f>
        <v>FP</v>
      </c>
      <c r="B285" s="47" t="str">
        <f>'Master List'!B285</f>
        <v>F2/7A1C/095b</v>
      </c>
      <c r="C285" s="47" t="str">
        <f>'Master List'!C285</f>
        <v>WAL/F2/095b</v>
      </c>
      <c r="D285" s="48">
        <f>'Programmes (ENG)'!D285</f>
        <v>1</v>
      </c>
      <c r="E285" s="54" t="str">
        <f t="shared" si="4"/>
        <v>Meddygaeth Gyffredinol (Mewnol) / Meddygaeth Geriatreg, Pediatreg, Practis Cyffredinol</v>
      </c>
      <c r="F285" s="49" t="str">
        <f>VLOOKUP('Programmes (ENG)'!F285, 'CWM &amp; Location'!B:D, 2, FALSE)</f>
        <v>Bwrdd Iechyd Prifysgol Betsi Cadwaladr</v>
      </c>
      <c r="G285" s="49" t="str">
        <f>IF('Programmes (ENG)'!G285="Supervisor to be confirmed", "Goruchwyliwr I'w Gadarnhau", 'Programmes (ENG)'!G285)</f>
        <v>Dr Gordon Black</v>
      </c>
      <c r="H285" s="47" t="str">
        <f>VLOOKUP('Programmes (ENG)'!H285, 'CWM &amp; Location'!B:D, 2, FALSE)</f>
        <v>Ysbyty Glan Clwyd</v>
      </c>
      <c r="I285" s="47" t="str">
        <f>VLOOKUP('Programmes (ENG)'!I285, 'CWM &amp; Location'!B:D, 2, FALSE)</f>
        <v>Y Rhyl</v>
      </c>
      <c r="J285" s="47" t="str">
        <f>IF('Master List'!I285="", VLOOKUP('Master List'!H285, 'CWM &amp; Location'!B:D, 2, FALSE), CONCATENATE(VLOOKUP('Master List'!H285, 'CWM &amp; Location'!B:D, 2, FALSE), " / ", VLOOKUP('Master List'!I285, 'CWM &amp; Location'!B:D, 2, FALSE)))</f>
        <v>Meddygaeth Gyffredinol (Mewnol) / Meddygaeth Geriatreg</v>
      </c>
      <c r="K285" s="47" t="str">
        <f>IF('Programmes (ENG)'!K285="Supervisor to be confirmed", "Goruchwyliwr I'w Gadarnhau", 'Programmes (ENG)'!K285)</f>
        <v>Dr Gordon Black</v>
      </c>
      <c r="L285" s="47" t="str">
        <f>VLOOKUP('Programmes (ENG)'!L285, 'CWM &amp; Location'!B:D, 2, FALSE)</f>
        <v>Ysbyty Glan Clwyd</v>
      </c>
      <c r="M285" s="47" t="str">
        <f>VLOOKUP('Programmes (ENG)'!M285, 'CWM &amp; Location'!B:D, 2, FALSE)</f>
        <v>Y Rhyl</v>
      </c>
      <c r="N285" s="47" t="str">
        <f>IF('Master List'!O285="", VLOOKUP('Master List'!N285, 'CWM &amp; Location'!B:D, 2, FALSE), CONCATENATE(VLOOKUP('Master List'!N285, 'CWM &amp; Location'!B:D, 2, FALSE), " / ", VLOOKUP('Master List'!O285, 'CWM &amp; Location'!B:D, 2, FALSE)))</f>
        <v>Pediatreg</v>
      </c>
      <c r="O285" s="47" t="str">
        <f>IF('Programmes (ENG)'!O285="Supervisor to be confirmed", "Goruchwyliwr I'w Gadarnhau", 'Programmes (ENG)'!O285)</f>
        <v>Dr Aradhana Ingley</v>
      </c>
      <c r="P285" s="47" t="str">
        <f>VLOOKUP('Programmes (ENG)'!P285, 'CWM &amp; Location'!B:D, 2, FALSE)</f>
        <v>Clarence Medical Centre</v>
      </c>
      <c r="Q285" s="47" t="str">
        <f>VLOOKUP('Programmes (ENG)'!Q285, 'CWM &amp; Location'!B:D, 2, FALSE)</f>
        <v>Y Rhyl</v>
      </c>
      <c r="R285" s="47" t="str">
        <f>IF('Master List'!U285="", VLOOKUP('Master List'!T285, 'CWM &amp; Location'!B:D, 2, FALSE), CONCATENATE(VLOOKUP('Master List'!T285, 'CWM &amp; Location'!B:D, 2, FALSE), " / ", VLOOKUP('Master List'!U285, 'CWM &amp; Location'!B:D, 2, FALSE)))</f>
        <v>Practis Cyffredinol</v>
      </c>
      <c r="S285" s="47" t="str">
        <f>IF('Programmes (ENG)'!S285="Supervisor to be confirmed", "Goruchwyliwr I'w Gadarnhau", 'Programmes (ENG)'!S285)</f>
        <v>Dr Selena Harris</v>
      </c>
      <c r="T285" s="49" t="str">
        <f>IF('Master List'!Y285="", "", VLOOKUP('Programmes (ENG)'!T285, 'CWM &amp; Location'!B:D, 2, FALSE))</f>
        <v/>
      </c>
      <c r="U285" s="49" t="str">
        <f>IF(T285="", "", VLOOKUP('Programmes (ENG)'!U285, 'CWM &amp; Location'!B:D, 2, FALSE))</f>
        <v/>
      </c>
      <c r="V285" s="49" t="str">
        <f>IF('Programmes (ENG)'!V285="", "", VLOOKUP('Programmes (ENG)'!V285, 'CWM &amp; Location'!B:D, 2, FALSE))</f>
        <v/>
      </c>
      <c r="W285" s="49" t="str">
        <f>IF('Programmes (ENG)'!W285="", "", IF('Programmes (ENG)'!W285="Supervisor to be confirmed", 'CWM &amp; Location'!$C$207, 'Programmes (ENG)'!W285))</f>
        <v/>
      </c>
    </row>
    <row r="286" spans="1:23" ht="33.75" customHeight="1" x14ac:dyDescent="0.25">
      <c r="A286" s="47" t="str">
        <f>'Master List'!A286</f>
        <v>FP</v>
      </c>
      <c r="B286" s="47" t="str">
        <f>'Master List'!B286</f>
        <v>F2/7A1C/095c</v>
      </c>
      <c r="C286" s="47" t="str">
        <f>'Master List'!C286</f>
        <v>WAL/F2/095c</v>
      </c>
      <c r="D286" s="48">
        <f>'Programmes (ENG)'!D286</f>
        <v>1</v>
      </c>
      <c r="E286" s="54" t="str">
        <f t="shared" si="4"/>
        <v>Practis Cyffredinol, Meddygaeth Gyffredinol (Mewnol) / Meddygaeth Geriatreg, Pediatreg</v>
      </c>
      <c r="F286" s="49" t="str">
        <f>VLOOKUP('Programmes (ENG)'!F286, 'CWM &amp; Location'!B:D, 2, FALSE)</f>
        <v>Bwrdd Iechyd Prifysgol Betsi Cadwaladr</v>
      </c>
      <c r="G286" s="49" t="str">
        <f>IF('Programmes (ENG)'!G286="Supervisor to be confirmed", "Goruchwyliwr I'w Gadarnhau", 'Programmes (ENG)'!G286)</f>
        <v>Dr Selena Harris</v>
      </c>
      <c r="H286" s="47" t="str">
        <f>VLOOKUP('Programmes (ENG)'!H286, 'CWM &amp; Location'!B:D, 2, FALSE)</f>
        <v>Clarence Medical Centre</v>
      </c>
      <c r="I286" s="47" t="str">
        <f>VLOOKUP('Programmes (ENG)'!I286, 'CWM &amp; Location'!B:D, 2, FALSE)</f>
        <v>Y Rhyl</v>
      </c>
      <c r="J286" s="47" t="str">
        <f>IF('Master List'!I286="", VLOOKUP('Master List'!H286, 'CWM &amp; Location'!B:D, 2, FALSE), CONCATENATE(VLOOKUP('Master List'!H286, 'CWM &amp; Location'!B:D, 2, FALSE), " / ", VLOOKUP('Master List'!I286, 'CWM &amp; Location'!B:D, 2, FALSE)))</f>
        <v>Practis Cyffredinol</v>
      </c>
      <c r="K286" s="47" t="str">
        <f>IF('Programmes (ENG)'!K286="Supervisor to be confirmed", "Goruchwyliwr I'w Gadarnhau", 'Programmes (ENG)'!K286)</f>
        <v>Dr Selena Harris</v>
      </c>
      <c r="L286" s="47" t="str">
        <f>VLOOKUP('Programmes (ENG)'!L286, 'CWM &amp; Location'!B:D, 2, FALSE)</f>
        <v>Ysbyty Glan Clwyd</v>
      </c>
      <c r="M286" s="47" t="str">
        <f>VLOOKUP('Programmes (ENG)'!M286, 'CWM &amp; Location'!B:D, 2, FALSE)</f>
        <v>Y Rhyl</v>
      </c>
      <c r="N286" s="47" t="str">
        <f>IF('Master List'!O286="", VLOOKUP('Master List'!N286, 'CWM &amp; Location'!B:D, 2, FALSE), CONCATENATE(VLOOKUP('Master List'!N286, 'CWM &amp; Location'!B:D, 2, FALSE), " / ", VLOOKUP('Master List'!O286, 'CWM &amp; Location'!B:D, 2, FALSE)))</f>
        <v>Meddygaeth Gyffredinol (Mewnol) / Meddygaeth Geriatreg</v>
      </c>
      <c r="O286" s="47" t="str">
        <f>IF('Programmes (ENG)'!O286="Supervisor to be confirmed", "Goruchwyliwr I'w Gadarnhau", 'Programmes (ENG)'!O286)</f>
        <v>Dr Gordon Black</v>
      </c>
      <c r="P286" s="47" t="str">
        <f>VLOOKUP('Programmes (ENG)'!P286, 'CWM &amp; Location'!B:D, 2, FALSE)</f>
        <v>Ysbyty Glan Clwyd</v>
      </c>
      <c r="Q286" s="47" t="str">
        <f>VLOOKUP('Programmes (ENG)'!Q286, 'CWM &amp; Location'!B:D, 2, FALSE)</f>
        <v>Y Rhyl</v>
      </c>
      <c r="R286" s="47" t="str">
        <f>IF('Master List'!U286="", VLOOKUP('Master List'!T286, 'CWM &amp; Location'!B:D, 2, FALSE), CONCATENATE(VLOOKUP('Master List'!T286, 'CWM &amp; Location'!B:D, 2, FALSE), " / ", VLOOKUP('Master List'!U286, 'CWM &amp; Location'!B:D, 2, FALSE)))</f>
        <v>Pediatreg</v>
      </c>
      <c r="S286" s="47" t="str">
        <f>IF('Programmes (ENG)'!S286="Supervisor to be confirmed", "Goruchwyliwr I'w Gadarnhau", 'Programmes (ENG)'!S286)</f>
        <v>Dr Aradhana Ingley</v>
      </c>
      <c r="T286" s="49" t="str">
        <f>IF('Master List'!Y286="", "", VLOOKUP('Programmes (ENG)'!T286, 'CWM &amp; Location'!B:D, 2, FALSE))</f>
        <v/>
      </c>
      <c r="U286" s="49" t="str">
        <f>IF(T286="", "", VLOOKUP('Programmes (ENG)'!U286, 'CWM &amp; Location'!B:D, 2, FALSE))</f>
        <v/>
      </c>
      <c r="V286" s="49" t="str">
        <f>IF('Programmes (ENG)'!V286="", "", VLOOKUP('Programmes (ENG)'!V286, 'CWM &amp; Location'!B:D, 2, FALSE))</f>
        <v/>
      </c>
      <c r="W286" s="49" t="str">
        <f>IF('Programmes (ENG)'!W286="", "", IF('Programmes (ENG)'!W286="Supervisor to be confirmed", 'CWM &amp; Location'!$C$207, 'Programmes (ENG)'!W286))</f>
        <v/>
      </c>
    </row>
    <row r="287" spans="1:23" ht="33.75" customHeight="1" x14ac:dyDescent="0.25">
      <c r="A287" s="47" t="str">
        <f>'Master List'!A287</f>
        <v>FP</v>
      </c>
      <c r="B287" s="47" t="str">
        <f>'Master List'!B287</f>
        <v>F2/7A1C/096a</v>
      </c>
      <c r="C287" s="47" t="str">
        <f>'Master List'!C287</f>
        <v>WAL/F2/096a</v>
      </c>
      <c r="D287" s="48">
        <f>'Programmes (ENG)'!D287</f>
        <v>1</v>
      </c>
      <c r="E287" s="54" t="str">
        <f t="shared" si="4"/>
        <v>Llawdriniaeth Gyffredinol, Trawma Llawdriniaeth Orthopedig, Meddygaeth Frys</v>
      </c>
      <c r="F287" s="49" t="str">
        <f>VLOOKUP('Programmes (ENG)'!F287, 'CWM &amp; Location'!B:D, 2, FALSE)</f>
        <v>Bwrdd Iechyd Prifysgol Betsi Cadwaladr</v>
      </c>
      <c r="G287" s="49" t="str">
        <f>IF('Programmes (ENG)'!G287="Supervisor to be confirmed", "Goruchwyliwr I'w Gadarnhau", 'Programmes (ENG)'!G287)</f>
        <v>Mr Richard Morgan</v>
      </c>
      <c r="H287" s="47" t="str">
        <f>VLOOKUP('Programmes (ENG)'!H287, 'CWM &amp; Location'!B:D, 2, FALSE)</f>
        <v>Ysbyty Glan Clwyd</v>
      </c>
      <c r="I287" s="47" t="str">
        <f>VLOOKUP('Programmes (ENG)'!I287, 'CWM &amp; Location'!B:D, 2, FALSE)</f>
        <v>Y Rhyl</v>
      </c>
      <c r="J287" s="47" t="str">
        <f>IF('Master List'!I287="", VLOOKUP('Master List'!H287, 'CWM &amp; Location'!B:D, 2, FALSE), CONCATENATE(VLOOKUP('Master List'!H287, 'CWM &amp; Location'!B:D, 2, FALSE), " / ", VLOOKUP('Master List'!I287, 'CWM &amp; Location'!B:D, 2, FALSE)))</f>
        <v>Llawdriniaeth Gyffredinol</v>
      </c>
      <c r="K287" s="47" t="str">
        <f>IF('Programmes (ENG)'!K287="Supervisor to be confirmed", "Goruchwyliwr I'w Gadarnhau", 'Programmes (ENG)'!K287)</f>
        <v>Mr Richard Morgan</v>
      </c>
      <c r="L287" s="47" t="str">
        <f>VLOOKUP('Programmes (ENG)'!L287, 'CWM &amp; Location'!B:D, 2, FALSE)</f>
        <v>Ysbyty Glan Clwyd</v>
      </c>
      <c r="M287" s="47" t="str">
        <f>VLOOKUP('Programmes (ENG)'!M287, 'CWM &amp; Location'!B:D, 2, FALSE)</f>
        <v>Y Rhyl</v>
      </c>
      <c r="N287" s="47" t="str">
        <f>IF('Master List'!O287="", VLOOKUP('Master List'!N287, 'CWM &amp; Location'!B:D, 2, FALSE), CONCATENATE(VLOOKUP('Master List'!N287, 'CWM &amp; Location'!B:D, 2, FALSE), " / ", VLOOKUP('Master List'!O287, 'CWM &amp; Location'!B:D, 2, FALSE)))</f>
        <v>Trawma Llawdriniaeth Orthopedig</v>
      </c>
      <c r="O287" s="47" t="str">
        <f>IF('Programmes (ENG)'!O287="Supervisor to be confirmed", "Goruchwyliwr I'w Gadarnhau", 'Programmes (ENG)'!O287)</f>
        <v>Mr Amir Hanna</v>
      </c>
      <c r="P287" s="47" t="str">
        <f>VLOOKUP('Programmes (ENG)'!P287, 'CWM &amp; Location'!B:D, 2, FALSE)</f>
        <v>Ysbyty Glan Clwyd</v>
      </c>
      <c r="Q287" s="47" t="str">
        <f>VLOOKUP('Programmes (ENG)'!Q287, 'CWM &amp; Location'!B:D, 2, FALSE)</f>
        <v>Y Rhyl</v>
      </c>
      <c r="R287" s="47" t="str">
        <f>IF('Master List'!U287="", VLOOKUP('Master List'!T287, 'CWM &amp; Location'!B:D, 2, FALSE), CONCATENATE(VLOOKUP('Master List'!T287, 'CWM &amp; Location'!B:D, 2, FALSE), " / ", VLOOKUP('Master List'!U287, 'CWM &amp; Location'!B:D, 2, FALSE)))</f>
        <v>Meddygaeth Frys</v>
      </c>
      <c r="S287" s="47" t="str">
        <f>IF('Programmes (ENG)'!S287="Supervisor to be confirmed", "Goruchwyliwr I'w Gadarnhau", 'Programmes (ENG)'!S287)</f>
        <v>Dr Jennifer Dinsdale</v>
      </c>
      <c r="T287" s="49" t="str">
        <f>IF('Master List'!Y287="", "", VLOOKUP('Programmes (ENG)'!T287, 'CWM &amp; Location'!B:D, 2, FALSE))</f>
        <v/>
      </c>
      <c r="U287" s="49" t="str">
        <f>IF(T287="", "", VLOOKUP('Programmes (ENG)'!U287, 'CWM &amp; Location'!B:D, 2, FALSE))</f>
        <v/>
      </c>
      <c r="V287" s="49" t="str">
        <f>IF('Programmes (ENG)'!V287="", "", VLOOKUP('Programmes (ENG)'!V287, 'CWM &amp; Location'!B:D, 2, FALSE))</f>
        <v/>
      </c>
      <c r="W287" s="49" t="str">
        <f>IF('Programmes (ENG)'!W287="", "", IF('Programmes (ENG)'!W287="Supervisor to be confirmed", 'CWM &amp; Location'!$C$207, 'Programmes (ENG)'!W287))</f>
        <v/>
      </c>
    </row>
    <row r="288" spans="1:23" ht="33.75" customHeight="1" x14ac:dyDescent="0.25">
      <c r="A288" s="47" t="str">
        <f>'Master List'!A288</f>
        <v>FP</v>
      </c>
      <c r="B288" s="47" t="str">
        <f>'Master List'!B288</f>
        <v>F2/7A1C/096b</v>
      </c>
      <c r="C288" s="47" t="str">
        <f>'Master List'!C288</f>
        <v>WAL/F2/096b</v>
      </c>
      <c r="D288" s="48">
        <f>'Programmes (ENG)'!D288</f>
        <v>1</v>
      </c>
      <c r="E288" s="54" t="str">
        <f t="shared" si="4"/>
        <v>Meddygaeth Frys, Llawdriniaeth Gyffredinol, Trawma Llawdriniaeth Orthopedig</v>
      </c>
      <c r="F288" s="49" t="str">
        <f>VLOOKUP('Programmes (ENG)'!F288, 'CWM &amp; Location'!B:D, 2, FALSE)</f>
        <v>Bwrdd Iechyd Prifysgol Betsi Cadwaladr</v>
      </c>
      <c r="G288" s="49" t="str">
        <f>IF('Programmes (ENG)'!G288="Supervisor to be confirmed", "Goruchwyliwr I'w Gadarnhau", 'Programmes (ENG)'!G288)</f>
        <v>Dr Jennifer Dinsdale</v>
      </c>
      <c r="H288" s="47" t="str">
        <f>VLOOKUP('Programmes (ENG)'!H288, 'CWM &amp; Location'!B:D, 2, FALSE)</f>
        <v>Ysbyty Glan Clwyd</v>
      </c>
      <c r="I288" s="47" t="str">
        <f>VLOOKUP('Programmes (ENG)'!I288, 'CWM &amp; Location'!B:D, 2, FALSE)</f>
        <v>Y Rhyl</v>
      </c>
      <c r="J288" s="47" t="str">
        <f>IF('Master List'!I288="", VLOOKUP('Master List'!H288, 'CWM &amp; Location'!B:D, 2, FALSE), CONCATENATE(VLOOKUP('Master List'!H288, 'CWM &amp; Location'!B:D, 2, FALSE), " / ", VLOOKUP('Master List'!I288, 'CWM &amp; Location'!B:D, 2, FALSE)))</f>
        <v>Meddygaeth Frys</v>
      </c>
      <c r="K288" s="47" t="str">
        <f>IF('Programmes (ENG)'!K288="Supervisor to be confirmed", "Goruchwyliwr I'w Gadarnhau", 'Programmes (ENG)'!K288)</f>
        <v>Dr Jennifer Dinsdale</v>
      </c>
      <c r="L288" s="47" t="str">
        <f>VLOOKUP('Programmes (ENG)'!L288, 'CWM &amp; Location'!B:D, 2, FALSE)</f>
        <v>Ysbyty Glan Clwyd</v>
      </c>
      <c r="M288" s="47" t="str">
        <f>VLOOKUP('Programmes (ENG)'!M288, 'CWM &amp; Location'!B:D, 2, FALSE)</f>
        <v>Y Rhyl</v>
      </c>
      <c r="N288" s="47" t="str">
        <f>IF('Master List'!O288="", VLOOKUP('Master List'!N288, 'CWM &amp; Location'!B:D, 2, FALSE), CONCATENATE(VLOOKUP('Master List'!N288, 'CWM &amp; Location'!B:D, 2, FALSE), " / ", VLOOKUP('Master List'!O288, 'CWM &amp; Location'!B:D, 2, FALSE)))</f>
        <v>Llawdriniaeth Gyffredinol</v>
      </c>
      <c r="O288" s="47" t="str">
        <f>IF('Programmes (ENG)'!O288="Supervisor to be confirmed", "Goruchwyliwr I'w Gadarnhau", 'Programmes (ENG)'!O288)</f>
        <v>Mr Richard Morgan</v>
      </c>
      <c r="P288" s="47" t="str">
        <f>VLOOKUP('Programmes (ENG)'!P288, 'CWM &amp; Location'!B:D, 2, FALSE)</f>
        <v>Ysbyty Glan Clwyd</v>
      </c>
      <c r="Q288" s="47" t="str">
        <f>VLOOKUP('Programmes (ENG)'!Q288, 'CWM &amp; Location'!B:D, 2, FALSE)</f>
        <v>Y Rhyl</v>
      </c>
      <c r="R288" s="47" t="str">
        <f>IF('Master List'!U288="", VLOOKUP('Master List'!T288, 'CWM &amp; Location'!B:D, 2, FALSE), CONCATENATE(VLOOKUP('Master List'!T288, 'CWM &amp; Location'!B:D, 2, FALSE), " / ", VLOOKUP('Master List'!U288, 'CWM &amp; Location'!B:D, 2, FALSE)))</f>
        <v>Trawma Llawdriniaeth Orthopedig</v>
      </c>
      <c r="S288" s="47" t="str">
        <f>IF('Programmes (ENG)'!S288="Supervisor to be confirmed", "Goruchwyliwr I'w Gadarnhau", 'Programmes (ENG)'!S288)</f>
        <v>Mr Amir Hanna</v>
      </c>
      <c r="T288" s="49" t="str">
        <f>IF('Master List'!Y288="", "", VLOOKUP('Programmes (ENG)'!T288, 'CWM &amp; Location'!B:D, 2, FALSE))</f>
        <v/>
      </c>
      <c r="U288" s="49" t="str">
        <f>IF(T288="", "", VLOOKUP('Programmes (ENG)'!U288, 'CWM &amp; Location'!B:D, 2, FALSE))</f>
        <v/>
      </c>
      <c r="V288" s="49" t="str">
        <f>IF('Programmes (ENG)'!V288="", "", VLOOKUP('Programmes (ENG)'!V288, 'CWM &amp; Location'!B:D, 2, FALSE))</f>
        <v/>
      </c>
      <c r="W288" s="49" t="str">
        <f>IF('Programmes (ENG)'!W288="", "", IF('Programmes (ENG)'!W288="Supervisor to be confirmed", 'CWM &amp; Location'!$C$207, 'Programmes (ENG)'!W288))</f>
        <v/>
      </c>
    </row>
    <row r="289" spans="1:23" ht="33.75" customHeight="1" x14ac:dyDescent="0.25">
      <c r="A289" s="47" t="str">
        <f>'Master List'!A289</f>
        <v>FP</v>
      </c>
      <c r="B289" s="47" t="str">
        <f>'Master List'!B289</f>
        <v>F2/7A1C/096c</v>
      </c>
      <c r="C289" s="47" t="str">
        <f>'Master List'!C289</f>
        <v>WAL/F2/096c</v>
      </c>
      <c r="D289" s="48">
        <f>'Programmes (ENG)'!D289</f>
        <v>1</v>
      </c>
      <c r="E289" s="54" t="str">
        <f t="shared" si="4"/>
        <v>Trawma Llawdriniaeth Orthopedig, Meddygaeth Frys, Llawdriniaeth Gyffredinol</v>
      </c>
      <c r="F289" s="49" t="str">
        <f>VLOOKUP('Programmes (ENG)'!F289, 'CWM &amp; Location'!B:D, 2, FALSE)</f>
        <v>Bwrdd Iechyd Prifysgol Betsi Cadwaladr</v>
      </c>
      <c r="G289" s="49" t="str">
        <f>IF('Programmes (ENG)'!G289="Supervisor to be confirmed", "Goruchwyliwr I'w Gadarnhau", 'Programmes (ENG)'!G289)</f>
        <v>Mr Amir Hanna</v>
      </c>
      <c r="H289" s="47" t="str">
        <f>VLOOKUP('Programmes (ENG)'!H289, 'CWM &amp; Location'!B:D, 2, FALSE)</f>
        <v>Ysbyty Glan Clwyd</v>
      </c>
      <c r="I289" s="47" t="str">
        <f>VLOOKUP('Programmes (ENG)'!I289, 'CWM &amp; Location'!B:D, 2, FALSE)</f>
        <v>Y Rhyl</v>
      </c>
      <c r="J289" s="47" t="str">
        <f>IF('Master List'!I289="", VLOOKUP('Master List'!H289, 'CWM &amp; Location'!B:D, 2, FALSE), CONCATENATE(VLOOKUP('Master List'!H289, 'CWM &amp; Location'!B:D, 2, FALSE), " / ", VLOOKUP('Master List'!I289, 'CWM &amp; Location'!B:D, 2, FALSE)))</f>
        <v>Trawma Llawdriniaeth Orthopedig</v>
      </c>
      <c r="K289" s="47" t="str">
        <f>IF('Programmes (ENG)'!K289="Supervisor to be confirmed", "Goruchwyliwr I'w Gadarnhau", 'Programmes (ENG)'!K289)</f>
        <v>Mr Amir Hanna</v>
      </c>
      <c r="L289" s="47" t="str">
        <f>VLOOKUP('Programmes (ENG)'!L289, 'CWM &amp; Location'!B:D, 2, FALSE)</f>
        <v>Ysbyty Glan Clwyd</v>
      </c>
      <c r="M289" s="47" t="str">
        <f>VLOOKUP('Programmes (ENG)'!M289, 'CWM &amp; Location'!B:D, 2, FALSE)</f>
        <v>Y Rhyl</v>
      </c>
      <c r="N289" s="47" t="str">
        <f>IF('Master List'!O289="", VLOOKUP('Master List'!N289, 'CWM &amp; Location'!B:D, 2, FALSE), CONCATENATE(VLOOKUP('Master List'!N289, 'CWM &amp; Location'!B:D, 2, FALSE), " / ", VLOOKUP('Master List'!O289, 'CWM &amp; Location'!B:D, 2, FALSE)))</f>
        <v>Meddygaeth Frys</v>
      </c>
      <c r="O289" s="47" t="str">
        <f>IF('Programmes (ENG)'!O289="Supervisor to be confirmed", "Goruchwyliwr I'w Gadarnhau", 'Programmes (ENG)'!O289)</f>
        <v>Dr Jennifer Dinsdale</v>
      </c>
      <c r="P289" s="47" t="str">
        <f>VLOOKUP('Programmes (ENG)'!P289, 'CWM &amp; Location'!B:D, 2, FALSE)</f>
        <v>Ysbyty Glan Clwyd</v>
      </c>
      <c r="Q289" s="47" t="str">
        <f>VLOOKUP('Programmes (ENG)'!Q289, 'CWM &amp; Location'!B:D, 2, FALSE)</f>
        <v>Y Rhyl</v>
      </c>
      <c r="R289" s="47" t="str">
        <f>IF('Master List'!U289="", VLOOKUP('Master List'!T289, 'CWM &amp; Location'!B:D, 2, FALSE), CONCATENATE(VLOOKUP('Master List'!T289, 'CWM &amp; Location'!B:D, 2, FALSE), " / ", VLOOKUP('Master List'!U289, 'CWM &amp; Location'!B:D, 2, FALSE)))</f>
        <v>Llawdriniaeth Gyffredinol</v>
      </c>
      <c r="S289" s="47" t="str">
        <f>IF('Programmes (ENG)'!S289="Supervisor to be confirmed", "Goruchwyliwr I'w Gadarnhau", 'Programmes (ENG)'!S289)</f>
        <v>Mr Richard Morgan</v>
      </c>
      <c r="T289" s="49" t="str">
        <f>IF('Master List'!Y289="", "", VLOOKUP('Programmes (ENG)'!T289, 'CWM &amp; Location'!B:D, 2, FALSE))</f>
        <v/>
      </c>
      <c r="U289" s="49" t="str">
        <f>IF(T289="", "", VLOOKUP('Programmes (ENG)'!U289, 'CWM &amp; Location'!B:D, 2, FALSE))</f>
        <v/>
      </c>
      <c r="V289" s="49" t="str">
        <f>IF('Programmes (ENG)'!V289="", "", VLOOKUP('Programmes (ENG)'!V289, 'CWM &amp; Location'!B:D, 2, FALSE))</f>
        <v/>
      </c>
      <c r="W289" s="49" t="str">
        <f>IF('Programmes (ENG)'!W289="", "", IF('Programmes (ENG)'!W289="Supervisor to be confirmed", 'CWM &amp; Location'!$C$207, 'Programmes (ENG)'!W289))</f>
        <v/>
      </c>
    </row>
    <row r="290" spans="1:23" ht="33.75" customHeight="1" x14ac:dyDescent="0.25">
      <c r="A290" s="47" t="str">
        <f>'Master List'!A290</f>
        <v>FP</v>
      </c>
      <c r="B290" s="47" t="str">
        <f>'Master List'!B290</f>
        <v>F2/7A1C/097a</v>
      </c>
      <c r="C290" s="47" t="str">
        <f>'Master List'!C290</f>
        <v>WAL/F2/097a</v>
      </c>
      <c r="D290" s="48">
        <f>'Programmes (ENG)'!D290</f>
        <v>1</v>
      </c>
      <c r="E290" s="54" t="str">
        <f t="shared" si="4"/>
        <v>Gastroenteroleg, Meddygaeth Gyffredinol (Mewnol) / Meddygaeth Strôc, Practis Cyffredinol</v>
      </c>
      <c r="F290" s="49" t="str">
        <f>VLOOKUP('Programmes (ENG)'!F290, 'CWM &amp; Location'!B:D, 2, FALSE)</f>
        <v>Bwrdd Iechyd Prifysgol Betsi Cadwaladr</v>
      </c>
      <c r="G290" s="49" t="str">
        <f>IF('Programmes (ENG)'!G290="Supervisor to be confirmed", "Goruchwyliwr I'w Gadarnhau", 'Programmes (ENG)'!G290)</f>
        <v>Dr Aram Baghomian</v>
      </c>
      <c r="H290" s="47" t="str">
        <f>VLOOKUP('Programmes (ENG)'!H290, 'CWM &amp; Location'!B:D, 2, FALSE)</f>
        <v>Ysbyty Glan Clwyd</v>
      </c>
      <c r="I290" s="47" t="str">
        <f>VLOOKUP('Programmes (ENG)'!I290, 'CWM &amp; Location'!B:D, 2, FALSE)</f>
        <v>Y Rhyl</v>
      </c>
      <c r="J290" s="47" t="str">
        <f>IF('Master List'!I290="", VLOOKUP('Master List'!H290, 'CWM &amp; Location'!B:D, 2, FALSE), CONCATENATE(VLOOKUP('Master List'!H290, 'CWM &amp; Location'!B:D, 2, FALSE), " / ", VLOOKUP('Master List'!I290, 'CWM &amp; Location'!B:D, 2, FALSE)))</f>
        <v>Gastroenteroleg</v>
      </c>
      <c r="K290" s="47" t="str">
        <f>IF('Programmes (ENG)'!K290="Supervisor to be confirmed", "Goruchwyliwr I'w Gadarnhau", 'Programmes (ENG)'!K290)</f>
        <v>Dr Aram Baghomian</v>
      </c>
      <c r="L290" s="47" t="str">
        <f>VLOOKUP('Programmes (ENG)'!L290, 'CWM &amp; Location'!B:D, 2, FALSE)</f>
        <v>Ysbyty Glan Clwyd</v>
      </c>
      <c r="M290" s="47" t="str">
        <f>VLOOKUP('Programmes (ENG)'!M290, 'CWM &amp; Location'!B:D, 2, FALSE)</f>
        <v>Y Rhyl</v>
      </c>
      <c r="N290" s="47" t="str">
        <f>IF('Master List'!O290="", VLOOKUP('Master List'!N290, 'CWM &amp; Location'!B:D, 2, FALSE), CONCATENATE(VLOOKUP('Master List'!N290, 'CWM &amp; Location'!B:D, 2, FALSE), " / ", VLOOKUP('Master List'!O290, 'CWM &amp; Location'!B:D, 2, FALSE)))</f>
        <v>Meddygaeth Gyffredinol (Mewnol) / Meddygaeth Strôc</v>
      </c>
      <c r="O290" s="47" t="str">
        <f>IF('Programmes (ENG)'!O290="Supervisor to be confirmed", "Goruchwyliwr I'w Gadarnhau", 'Programmes (ENG)'!O290)</f>
        <v>Dr Krishnamurthy Narayanaswamy Ganeshram</v>
      </c>
      <c r="P290" s="47" t="str">
        <f>VLOOKUP('Programmes (ENG)'!P290, 'CWM &amp; Location'!B:D, 2, FALSE)</f>
        <v>The Gwrych Medical Centre</v>
      </c>
      <c r="Q290" s="47" t="str">
        <f>VLOOKUP('Programmes (ENG)'!Q290, 'CWM &amp; Location'!B:D, 2, FALSE)</f>
        <v>Abergele</v>
      </c>
      <c r="R290" s="47" t="str">
        <f>IF('Master List'!U290="", VLOOKUP('Master List'!T290, 'CWM &amp; Location'!B:D, 2, FALSE), CONCATENATE(VLOOKUP('Master List'!T290, 'CWM &amp; Location'!B:D, 2, FALSE), " / ", VLOOKUP('Master List'!U290, 'CWM &amp; Location'!B:D, 2, FALSE)))</f>
        <v>Practis Cyffredinol</v>
      </c>
      <c r="S290" s="47" t="str">
        <f>IF('Programmes (ENG)'!S290="Supervisor to be confirmed", "Goruchwyliwr I'w Gadarnhau", 'Programmes (ENG)'!S290)</f>
        <v>Dr Kate Davies</v>
      </c>
      <c r="T290" s="49" t="str">
        <f>IF('Master List'!Y290="", "", VLOOKUP('Programmes (ENG)'!T290, 'CWM &amp; Location'!B:D, 2, FALSE))</f>
        <v/>
      </c>
      <c r="U290" s="49" t="str">
        <f>IF(T290="", "", VLOOKUP('Programmes (ENG)'!U290, 'CWM &amp; Location'!B:D, 2, FALSE))</f>
        <v/>
      </c>
      <c r="V290" s="49" t="str">
        <f>IF('Programmes (ENG)'!V290="", "", VLOOKUP('Programmes (ENG)'!V290, 'CWM &amp; Location'!B:D, 2, FALSE))</f>
        <v/>
      </c>
      <c r="W290" s="49" t="str">
        <f>IF('Programmes (ENG)'!W290="", "", IF('Programmes (ENG)'!W290="Supervisor to be confirmed", 'CWM &amp; Location'!$C$207, 'Programmes (ENG)'!W290))</f>
        <v/>
      </c>
    </row>
    <row r="291" spans="1:23" ht="33.75" customHeight="1" x14ac:dyDescent="0.25">
      <c r="A291" s="47" t="str">
        <f>'Master List'!A291</f>
        <v>FP</v>
      </c>
      <c r="B291" s="47" t="str">
        <f>'Master List'!B291</f>
        <v>F2/7A1C/097b</v>
      </c>
      <c r="C291" s="47" t="str">
        <f>'Master List'!C291</f>
        <v>WAL/F2/097b</v>
      </c>
      <c r="D291" s="48">
        <f>'Programmes (ENG)'!D291</f>
        <v>1</v>
      </c>
      <c r="E291" s="54" t="str">
        <f t="shared" si="4"/>
        <v>Practis Cyffredinol, Gastroenteroleg, Meddygaeth Gyffredinol (Mewnol) / Meddygaeth Strôc</v>
      </c>
      <c r="F291" s="49" t="str">
        <f>VLOOKUP('Programmes (ENG)'!F291, 'CWM &amp; Location'!B:D, 2, FALSE)</f>
        <v>Bwrdd Iechyd Prifysgol Betsi Cadwaladr</v>
      </c>
      <c r="G291" s="49" t="str">
        <f>IF('Programmes (ENG)'!G291="Supervisor to be confirmed", "Goruchwyliwr I'w Gadarnhau", 'Programmes (ENG)'!G291)</f>
        <v>Dr Kate Davies</v>
      </c>
      <c r="H291" s="47" t="str">
        <f>VLOOKUP('Programmes (ENG)'!H291, 'CWM &amp; Location'!B:D, 2, FALSE)</f>
        <v>The Gwrych Medical Centre</v>
      </c>
      <c r="I291" s="47" t="str">
        <f>VLOOKUP('Programmes (ENG)'!I291, 'CWM &amp; Location'!B:D, 2, FALSE)</f>
        <v>Abergele</v>
      </c>
      <c r="J291" s="47" t="str">
        <f>IF('Master List'!I291="", VLOOKUP('Master List'!H291, 'CWM &amp; Location'!B:D, 2, FALSE), CONCATENATE(VLOOKUP('Master List'!H291, 'CWM &amp; Location'!B:D, 2, FALSE), " / ", VLOOKUP('Master List'!I291, 'CWM &amp; Location'!B:D, 2, FALSE)))</f>
        <v>Practis Cyffredinol</v>
      </c>
      <c r="K291" s="47" t="str">
        <f>IF('Programmes (ENG)'!K291="Supervisor to be confirmed", "Goruchwyliwr I'w Gadarnhau", 'Programmes (ENG)'!K291)</f>
        <v>Dr Kate Davies</v>
      </c>
      <c r="L291" s="47" t="str">
        <f>VLOOKUP('Programmes (ENG)'!L291, 'CWM &amp; Location'!B:D, 2, FALSE)</f>
        <v>Ysbyty Glan Clwyd</v>
      </c>
      <c r="M291" s="47" t="str">
        <f>VLOOKUP('Programmes (ENG)'!M291, 'CWM &amp; Location'!B:D, 2, FALSE)</f>
        <v>Y Rhyl</v>
      </c>
      <c r="N291" s="47" t="str">
        <f>IF('Master List'!O291="", VLOOKUP('Master List'!N291, 'CWM &amp; Location'!B:D, 2, FALSE), CONCATENATE(VLOOKUP('Master List'!N291, 'CWM &amp; Location'!B:D, 2, FALSE), " / ", VLOOKUP('Master List'!O291, 'CWM &amp; Location'!B:D, 2, FALSE)))</f>
        <v>Gastroenteroleg</v>
      </c>
      <c r="O291" s="47" t="str">
        <f>IF('Programmes (ENG)'!O291="Supervisor to be confirmed", "Goruchwyliwr I'w Gadarnhau", 'Programmes (ENG)'!O291)</f>
        <v>Dr Aram Baghomian</v>
      </c>
      <c r="P291" s="47" t="str">
        <f>VLOOKUP('Programmes (ENG)'!P291, 'CWM &amp; Location'!B:D, 2, FALSE)</f>
        <v>Ysbyty Glan Clwyd</v>
      </c>
      <c r="Q291" s="47" t="str">
        <f>VLOOKUP('Programmes (ENG)'!Q291, 'CWM &amp; Location'!B:D, 2, FALSE)</f>
        <v>Y Rhyl</v>
      </c>
      <c r="R291" s="47" t="str">
        <f>IF('Master List'!U291="", VLOOKUP('Master List'!T291, 'CWM &amp; Location'!B:D, 2, FALSE), CONCATENATE(VLOOKUP('Master List'!T291, 'CWM &amp; Location'!B:D, 2, FALSE), " / ", VLOOKUP('Master List'!U291, 'CWM &amp; Location'!B:D, 2, FALSE)))</f>
        <v>Meddygaeth Gyffredinol (Mewnol) / Meddygaeth Strôc</v>
      </c>
      <c r="S291" s="47" t="str">
        <f>IF('Programmes (ENG)'!S291="Supervisor to be confirmed", "Goruchwyliwr I'w Gadarnhau", 'Programmes (ENG)'!S291)</f>
        <v>Dr Krishnamurthy Narayanaswamy Ganeshram</v>
      </c>
      <c r="T291" s="49" t="str">
        <f>IF('Master List'!Y291="", "", VLOOKUP('Programmes (ENG)'!T291, 'CWM &amp; Location'!B:D, 2, FALSE))</f>
        <v/>
      </c>
      <c r="U291" s="49" t="str">
        <f>IF(T291="", "", VLOOKUP('Programmes (ENG)'!U291, 'CWM &amp; Location'!B:D, 2, FALSE))</f>
        <v/>
      </c>
      <c r="V291" s="49" t="str">
        <f>IF('Programmes (ENG)'!V291="", "", VLOOKUP('Programmes (ENG)'!V291, 'CWM &amp; Location'!B:D, 2, FALSE))</f>
        <v/>
      </c>
      <c r="W291" s="49" t="str">
        <f>IF('Programmes (ENG)'!W291="", "", IF('Programmes (ENG)'!W291="Supervisor to be confirmed", 'CWM &amp; Location'!$C$207, 'Programmes (ENG)'!W291))</f>
        <v/>
      </c>
    </row>
    <row r="292" spans="1:23" ht="33.75" customHeight="1" x14ac:dyDescent="0.25">
      <c r="A292" s="47" t="str">
        <f>'Master List'!A292</f>
        <v>FP</v>
      </c>
      <c r="B292" s="47" t="str">
        <f>'Master List'!B292</f>
        <v>F2/7A1C/097c</v>
      </c>
      <c r="C292" s="47" t="str">
        <f>'Master List'!C292</f>
        <v>WAL/F2/097c</v>
      </c>
      <c r="D292" s="48">
        <f>'Programmes (ENG)'!D292</f>
        <v>1</v>
      </c>
      <c r="E292" s="54" t="str">
        <f t="shared" si="4"/>
        <v>Meddygaeth Gyffredinol (Mewnol) / Meddygaeth Strôc, Practis Cyffredinol, Gastroenteroleg</v>
      </c>
      <c r="F292" s="49" t="str">
        <f>VLOOKUP('Programmes (ENG)'!F292, 'CWM &amp; Location'!B:D, 2, FALSE)</f>
        <v>Bwrdd Iechyd Prifysgol Betsi Cadwaladr</v>
      </c>
      <c r="G292" s="49" t="str">
        <f>IF('Programmes (ENG)'!G292="Supervisor to be confirmed", "Goruchwyliwr I'w Gadarnhau", 'Programmes (ENG)'!G292)</f>
        <v>Dr Krishnamurthy Narayanaswamy Ganeshram</v>
      </c>
      <c r="H292" s="47" t="str">
        <f>VLOOKUP('Programmes (ENG)'!H292, 'CWM &amp; Location'!B:D, 2, FALSE)</f>
        <v>Ysbyty Glan Clwyd</v>
      </c>
      <c r="I292" s="47" t="str">
        <f>VLOOKUP('Programmes (ENG)'!I292, 'CWM &amp; Location'!B:D, 2, FALSE)</f>
        <v>Y Rhyl</v>
      </c>
      <c r="J292" s="47" t="str">
        <f>IF('Master List'!I292="", VLOOKUP('Master List'!H292, 'CWM &amp; Location'!B:D, 2, FALSE), CONCATENATE(VLOOKUP('Master List'!H292, 'CWM &amp; Location'!B:D, 2, FALSE), " / ", VLOOKUP('Master List'!I292, 'CWM &amp; Location'!B:D, 2, FALSE)))</f>
        <v>Meddygaeth Gyffredinol (Mewnol) / Meddygaeth Strôc</v>
      </c>
      <c r="K292" s="47" t="str">
        <f>IF('Programmes (ENG)'!K292="Supervisor to be confirmed", "Goruchwyliwr I'w Gadarnhau", 'Programmes (ENG)'!K292)</f>
        <v>Dr Krishnamurthy Narayanaswamy Ganeshram</v>
      </c>
      <c r="L292" s="47" t="str">
        <f>VLOOKUP('Programmes (ENG)'!L292, 'CWM &amp; Location'!B:D, 2, FALSE)</f>
        <v>The Gwrych Medical Centre</v>
      </c>
      <c r="M292" s="47" t="str">
        <f>VLOOKUP('Programmes (ENG)'!M292, 'CWM &amp; Location'!B:D, 2, FALSE)</f>
        <v>Abergele</v>
      </c>
      <c r="N292" s="47" t="str">
        <f>IF('Master List'!O292="", VLOOKUP('Master List'!N292, 'CWM &amp; Location'!B:D, 2, FALSE), CONCATENATE(VLOOKUP('Master List'!N292, 'CWM &amp; Location'!B:D, 2, FALSE), " / ", VLOOKUP('Master List'!O292, 'CWM &amp; Location'!B:D, 2, FALSE)))</f>
        <v>Practis Cyffredinol</v>
      </c>
      <c r="O292" s="47" t="str">
        <f>IF('Programmes (ENG)'!O292="Supervisor to be confirmed", "Goruchwyliwr I'w Gadarnhau", 'Programmes (ENG)'!O292)</f>
        <v>Dr Kate Davies</v>
      </c>
      <c r="P292" s="47" t="str">
        <f>VLOOKUP('Programmes (ENG)'!P292, 'CWM &amp; Location'!B:D, 2, FALSE)</f>
        <v>Ysbyty Glan Clwyd</v>
      </c>
      <c r="Q292" s="47" t="str">
        <f>VLOOKUP('Programmes (ENG)'!Q292, 'CWM &amp; Location'!B:D, 2, FALSE)</f>
        <v>Y Rhyl</v>
      </c>
      <c r="R292" s="47" t="str">
        <f>IF('Master List'!U292="", VLOOKUP('Master List'!T292, 'CWM &amp; Location'!B:D, 2, FALSE), CONCATENATE(VLOOKUP('Master List'!T292, 'CWM &amp; Location'!B:D, 2, FALSE), " / ", VLOOKUP('Master List'!U292, 'CWM &amp; Location'!B:D, 2, FALSE)))</f>
        <v>Gastroenteroleg</v>
      </c>
      <c r="S292" s="47" t="str">
        <f>IF('Programmes (ENG)'!S292="Supervisor to be confirmed", "Goruchwyliwr I'w Gadarnhau", 'Programmes (ENG)'!S292)</f>
        <v>Dr Aram Baghomian</v>
      </c>
      <c r="T292" s="49" t="str">
        <f>IF('Master List'!Y292="", "", VLOOKUP('Programmes (ENG)'!T292, 'CWM &amp; Location'!B:D, 2, FALSE))</f>
        <v/>
      </c>
      <c r="U292" s="49" t="str">
        <f>IF(T292="", "", VLOOKUP('Programmes (ENG)'!U292, 'CWM &amp; Location'!B:D, 2, FALSE))</f>
        <v/>
      </c>
      <c r="V292" s="49" t="str">
        <f>IF('Programmes (ENG)'!V292="", "", VLOOKUP('Programmes (ENG)'!V292, 'CWM &amp; Location'!B:D, 2, FALSE))</f>
        <v/>
      </c>
      <c r="W292" s="49" t="str">
        <f>IF('Programmes (ENG)'!W292="", "", IF('Programmes (ENG)'!W292="Supervisor to be confirmed", 'CWM &amp; Location'!$C$207, 'Programmes (ENG)'!W292))</f>
        <v/>
      </c>
    </row>
    <row r="293" spans="1:23" ht="33.75" customHeight="1" x14ac:dyDescent="0.25">
      <c r="A293" s="47" t="str">
        <f>'Master List'!A293</f>
        <v>FP</v>
      </c>
      <c r="B293" s="47" t="str">
        <f>'Master List'!B293</f>
        <v>F2/7A1C/098a</v>
      </c>
      <c r="C293" s="47" t="str">
        <f>'Master List'!C293</f>
        <v>WAL/F2/098a</v>
      </c>
      <c r="D293" s="48">
        <f>'Programmes (ENG)'!D293</f>
        <v>1</v>
      </c>
      <c r="E293" s="54" t="str">
        <f t="shared" si="4"/>
        <v>Meddygaeth Gyffredinol (Mewnol) / Meddygaeth Geriatreg, Llawdriniaeth Gyffredinol / Llawdriniaeth y Colon a'r Rhefr, Trawma Llawdriniaeth Orthopedig</v>
      </c>
      <c r="F293" s="49" t="str">
        <f>VLOOKUP('Programmes (ENG)'!F293, 'CWM &amp; Location'!B:D, 2, FALSE)</f>
        <v>Bwrdd Iechyd Prifysgol Betsi Cadwaladr</v>
      </c>
      <c r="G293" s="49" t="str">
        <f>IF('Programmes (ENG)'!G293="Supervisor to be confirmed", "Goruchwyliwr I'w Gadarnhau", 'Programmes (ENG)'!G293)</f>
        <v>Dr Vedamurthy Adhiyaman</v>
      </c>
      <c r="H293" s="47" t="str">
        <f>VLOOKUP('Programmes (ENG)'!H293, 'CWM &amp; Location'!B:D, 2, FALSE)</f>
        <v>Ysbyty Glan Clwyd</v>
      </c>
      <c r="I293" s="47" t="str">
        <f>VLOOKUP('Programmes (ENG)'!I293, 'CWM &amp; Location'!B:D, 2, FALSE)</f>
        <v>Y Rhyl</v>
      </c>
      <c r="J293" s="47" t="str">
        <f>IF('Master List'!I293="", VLOOKUP('Master List'!H293, 'CWM &amp; Location'!B:D, 2, FALSE), CONCATENATE(VLOOKUP('Master List'!H293, 'CWM &amp; Location'!B:D, 2, FALSE), " / ", VLOOKUP('Master List'!I293, 'CWM &amp; Location'!B:D, 2, FALSE)))</f>
        <v>Meddygaeth Gyffredinol (Mewnol) / Meddygaeth Geriatreg</v>
      </c>
      <c r="K293" s="47" t="str">
        <f>IF('Programmes (ENG)'!K293="Supervisor to be confirmed", "Goruchwyliwr I'w Gadarnhau", 'Programmes (ENG)'!K293)</f>
        <v>Dr Indrajit Chattopadhyay</v>
      </c>
      <c r="L293" s="47" t="str">
        <f>VLOOKUP('Programmes (ENG)'!L293, 'CWM &amp; Location'!B:D, 2, FALSE)</f>
        <v>Ysbyty Glan Clwyd</v>
      </c>
      <c r="M293" s="47" t="str">
        <f>VLOOKUP('Programmes (ENG)'!M293, 'CWM &amp; Location'!B:D, 2, FALSE)</f>
        <v>Y Rhyl</v>
      </c>
      <c r="N293" s="47" t="str">
        <f>IF('Master List'!O293="", VLOOKUP('Master List'!N293, 'CWM &amp; Location'!B:D, 2, FALSE), CONCATENATE(VLOOKUP('Master List'!N293, 'CWM &amp; Location'!B:D, 2, FALSE), " / ", VLOOKUP('Master List'!O293, 'CWM &amp; Location'!B:D, 2, FALSE)))</f>
        <v>Llawdriniaeth Gyffredinol / Llawdriniaeth y Colon a'r Rhefr</v>
      </c>
      <c r="O293" s="47" t="str">
        <f>IF('Programmes (ENG)'!O293="Supervisor to be confirmed", "Goruchwyliwr I'w Gadarnhau", 'Programmes (ENG)'!O293)</f>
        <v>Mr Sheik Rehman</v>
      </c>
      <c r="P293" s="47" t="str">
        <f>VLOOKUP('Programmes (ENG)'!P293, 'CWM &amp; Location'!B:D, 2, FALSE)</f>
        <v>Ysbyty Glan Clwyd</v>
      </c>
      <c r="Q293" s="47" t="str">
        <f>VLOOKUP('Programmes (ENG)'!Q293, 'CWM &amp; Location'!B:D, 2, FALSE)</f>
        <v>Y Rhyl</v>
      </c>
      <c r="R293" s="47" t="str">
        <f>IF('Master List'!U293="", VLOOKUP('Master List'!T293, 'CWM &amp; Location'!B:D, 2, FALSE), CONCATENATE(VLOOKUP('Master List'!T293, 'CWM &amp; Location'!B:D, 2, FALSE), " / ", VLOOKUP('Master List'!U293, 'CWM &amp; Location'!B:D, 2, FALSE)))</f>
        <v>Trawma Llawdriniaeth Orthopedig</v>
      </c>
      <c r="S293" s="47" t="str">
        <f>IF('Programmes (ENG)'!S293="Supervisor to be confirmed", "Goruchwyliwr I'w Gadarnhau", 'Programmes (ENG)'!S293)</f>
        <v>Mr Farhan Alvi</v>
      </c>
      <c r="T293" s="49" t="str">
        <f>IF('Master List'!Y293="", "", VLOOKUP('Programmes (ENG)'!T293, 'CWM &amp; Location'!B:D, 2, FALSE))</f>
        <v/>
      </c>
      <c r="U293" s="49" t="str">
        <f>IF(T293="", "", VLOOKUP('Programmes (ENG)'!U293, 'CWM &amp; Location'!B:D, 2, FALSE))</f>
        <v/>
      </c>
      <c r="V293" s="49" t="str">
        <f>IF('Programmes (ENG)'!V293="", "", VLOOKUP('Programmes (ENG)'!V293, 'CWM &amp; Location'!B:D, 2, FALSE))</f>
        <v/>
      </c>
      <c r="W293" s="49" t="str">
        <f>IF('Programmes (ENG)'!W293="", "", IF('Programmes (ENG)'!W293="Supervisor to be confirmed", 'CWM &amp; Location'!$C$207, 'Programmes (ENG)'!W293))</f>
        <v/>
      </c>
    </row>
    <row r="294" spans="1:23" ht="33.75" customHeight="1" x14ac:dyDescent="0.25">
      <c r="A294" s="47" t="str">
        <f>'Master List'!A294</f>
        <v>FP</v>
      </c>
      <c r="B294" s="47" t="str">
        <f>'Master List'!B294</f>
        <v>F2/7A1C/098b</v>
      </c>
      <c r="C294" s="47" t="str">
        <f>'Master List'!C294</f>
        <v>WAL/F2/098b</v>
      </c>
      <c r="D294" s="48">
        <f>'Programmes (ENG)'!D294</f>
        <v>1</v>
      </c>
      <c r="E294" s="54" t="str">
        <f t="shared" si="4"/>
        <v>Trawma Llawdriniaeth Orthopedig, Meddygaeth Gyffredinol (Mewnol) / Meddygaeth Geriatreg, Llawdriniaeth Gyffredinol / Llawdriniaeth y Colon a'r Rhefr</v>
      </c>
      <c r="F294" s="49" t="str">
        <f>VLOOKUP('Programmes (ENG)'!F294, 'CWM &amp; Location'!B:D, 2, FALSE)</f>
        <v>Bwrdd Iechyd Prifysgol Betsi Cadwaladr</v>
      </c>
      <c r="G294" s="49" t="str">
        <f>IF('Programmes (ENG)'!G294="Supervisor to be confirmed", "Goruchwyliwr I'w Gadarnhau", 'Programmes (ENG)'!G294)</f>
        <v>Mr Farhan Alvi</v>
      </c>
      <c r="H294" s="47" t="str">
        <f>VLOOKUP('Programmes (ENG)'!H294, 'CWM &amp; Location'!B:D, 2, FALSE)</f>
        <v>Ysbyty Glan Clwyd</v>
      </c>
      <c r="I294" s="47" t="str">
        <f>VLOOKUP('Programmes (ENG)'!I294, 'CWM &amp; Location'!B:D, 2, FALSE)</f>
        <v>Y Rhyl</v>
      </c>
      <c r="J294" s="47" t="str">
        <f>IF('Master List'!I294="", VLOOKUP('Master List'!H294, 'CWM &amp; Location'!B:D, 2, FALSE), CONCATENATE(VLOOKUP('Master List'!H294, 'CWM &amp; Location'!B:D, 2, FALSE), " / ", VLOOKUP('Master List'!I294, 'CWM &amp; Location'!B:D, 2, FALSE)))</f>
        <v>Trawma Llawdriniaeth Orthopedig</v>
      </c>
      <c r="K294" s="47" t="str">
        <f>IF('Programmes (ENG)'!K294="Supervisor to be confirmed", "Goruchwyliwr I'w Gadarnhau", 'Programmes (ENG)'!K294)</f>
        <v>Mr Farhan Alvi</v>
      </c>
      <c r="L294" s="47" t="str">
        <f>VLOOKUP('Programmes (ENG)'!L294, 'CWM &amp; Location'!B:D, 2, FALSE)</f>
        <v>Ysbyty Glan Clwyd</v>
      </c>
      <c r="M294" s="47" t="str">
        <f>VLOOKUP('Programmes (ENG)'!M294, 'CWM &amp; Location'!B:D, 2, FALSE)</f>
        <v>Y Rhyl</v>
      </c>
      <c r="N294" s="47" t="str">
        <f>IF('Master List'!O294="", VLOOKUP('Master List'!N294, 'CWM &amp; Location'!B:D, 2, FALSE), CONCATENATE(VLOOKUP('Master List'!N294, 'CWM &amp; Location'!B:D, 2, FALSE), " / ", VLOOKUP('Master List'!O294, 'CWM &amp; Location'!B:D, 2, FALSE)))</f>
        <v>Meddygaeth Gyffredinol (Mewnol) / Meddygaeth Geriatreg</v>
      </c>
      <c r="O294" s="47" t="str">
        <f>IF('Programmes (ENG)'!O294="Supervisor to be confirmed", "Goruchwyliwr I'w Gadarnhau", 'Programmes (ENG)'!O294)</f>
        <v>Dr Indrajit Chattopadhyay</v>
      </c>
      <c r="P294" s="47" t="str">
        <f>VLOOKUP('Programmes (ENG)'!P294, 'CWM &amp; Location'!B:D, 2, FALSE)</f>
        <v>Ysbyty Glan Clwyd</v>
      </c>
      <c r="Q294" s="47" t="str">
        <f>VLOOKUP('Programmes (ENG)'!Q294, 'CWM &amp; Location'!B:D, 2, FALSE)</f>
        <v>Y Rhyl</v>
      </c>
      <c r="R294" s="47" t="str">
        <f>IF('Master List'!U294="", VLOOKUP('Master List'!T294, 'CWM &amp; Location'!B:D, 2, FALSE), CONCATENATE(VLOOKUP('Master List'!T294, 'CWM &amp; Location'!B:D, 2, FALSE), " / ", VLOOKUP('Master List'!U294, 'CWM &amp; Location'!B:D, 2, FALSE)))</f>
        <v>Llawdriniaeth Gyffredinol / Llawdriniaeth y Colon a'r Rhefr</v>
      </c>
      <c r="S294" s="47" t="str">
        <f>IF('Programmes (ENG)'!S294="Supervisor to be confirmed", "Goruchwyliwr I'w Gadarnhau", 'Programmes (ENG)'!S294)</f>
        <v>Mr Sheik Rehman</v>
      </c>
      <c r="T294" s="49" t="str">
        <f>IF('Master List'!Y294="", "", VLOOKUP('Programmes (ENG)'!T294, 'CWM &amp; Location'!B:D, 2, FALSE))</f>
        <v/>
      </c>
      <c r="U294" s="49" t="str">
        <f>IF(T294="", "", VLOOKUP('Programmes (ENG)'!U294, 'CWM &amp; Location'!B:D, 2, FALSE))</f>
        <v/>
      </c>
      <c r="V294" s="49" t="str">
        <f>IF('Programmes (ENG)'!V294="", "", VLOOKUP('Programmes (ENG)'!V294, 'CWM &amp; Location'!B:D, 2, FALSE))</f>
        <v/>
      </c>
      <c r="W294" s="49" t="str">
        <f>IF('Programmes (ENG)'!W294="", "", IF('Programmes (ENG)'!W294="Supervisor to be confirmed", 'CWM &amp; Location'!$C$207, 'Programmes (ENG)'!W294))</f>
        <v/>
      </c>
    </row>
    <row r="295" spans="1:23" ht="33.75" customHeight="1" x14ac:dyDescent="0.25">
      <c r="A295" s="47" t="str">
        <f>'Master List'!A295</f>
        <v>FP</v>
      </c>
      <c r="B295" s="47" t="str">
        <f>'Master List'!B295</f>
        <v>F2/7A1C/098c</v>
      </c>
      <c r="C295" s="47" t="str">
        <f>'Master List'!C295</f>
        <v>WAL/F2/098c</v>
      </c>
      <c r="D295" s="48">
        <f>'Programmes (ENG)'!D295</f>
        <v>1</v>
      </c>
      <c r="E295" s="54" t="str">
        <f t="shared" si="4"/>
        <v>Llawdriniaeth Gyffredinol / Llawdriniaeth y Colon a'r Rhefr, Trawma Llawdriniaeth Orthopedig, Meddygaeth Gyffredinol (Mewnol) / Meddygaeth Geriatreg</v>
      </c>
      <c r="F295" s="49" t="str">
        <f>VLOOKUP('Programmes (ENG)'!F295, 'CWM &amp; Location'!B:D, 2, FALSE)</f>
        <v>Bwrdd Iechyd Prifysgol Betsi Cadwaladr</v>
      </c>
      <c r="G295" s="49" t="str">
        <f>IF('Programmes (ENG)'!G295="Supervisor to be confirmed", "Goruchwyliwr I'w Gadarnhau", 'Programmes (ENG)'!G295)</f>
        <v>Mr Sheik Rehman</v>
      </c>
      <c r="H295" s="47" t="str">
        <f>VLOOKUP('Programmes (ENG)'!H295, 'CWM &amp; Location'!B:D, 2, FALSE)</f>
        <v>Ysbyty Glan Clwyd</v>
      </c>
      <c r="I295" s="47" t="str">
        <f>VLOOKUP('Programmes (ENG)'!I295, 'CWM &amp; Location'!B:D, 2, FALSE)</f>
        <v>Y Rhyl</v>
      </c>
      <c r="J295" s="47" t="str">
        <f>IF('Master List'!I295="", VLOOKUP('Master List'!H295, 'CWM &amp; Location'!B:D, 2, FALSE), CONCATENATE(VLOOKUP('Master List'!H295, 'CWM &amp; Location'!B:D, 2, FALSE), " / ", VLOOKUP('Master List'!I295, 'CWM &amp; Location'!B:D, 2, FALSE)))</f>
        <v>Llawdriniaeth Gyffredinol / Llawdriniaeth y Colon a'r Rhefr</v>
      </c>
      <c r="K295" s="47" t="str">
        <f>IF('Programmes (ENG)'!K295="Supervisor to be confirmed", "Goruchwyliwr I'w Gadarnhau", 'Programmes (ENG)'!K295)</f>
        <v>Mr Sheik Rehman</v>
      </c>
      <c r="L295" s="47" t="str">
        <f>VLOOKUP('Programmes (ENG)'!L295, 'CWM &amp; Location'!B:D, 2, FALSE)</f>
        <v>Ysbyty Glan Clwyd</v>
      </c>
      <c r="M295" s="47" t="str">
        <f>VLOOKUP('Programmes (ENG)'!M295, 'CWM &amp; Location'!B:D, 2, FALSE)</f>
        <v>Y Rhyl</v>
      </c>
      <c r="N295" s="47" t="str">
        <f>IF('Master List'!O295="", VLOOKUP('Master List'!N295, 'CWM &amp; Location'!B:D, 2, FALSE), CONCATENATE(VLOOKUP('Master List'!N295, 'CWM &amp; Location'!B:D, 2, FALSE), " / ", VLOOKUP('Master List'!O295, 'CWM &amp; Location'!B:D, 2, FALSE)))</f>
        <v>Trawma Llawdriniaeth Orthopedig</v>
      </c>
      <c r="O295" s="47" t="str">
        <f>IF('Programmes (ENG)'!O295="Supervisor to be confirmed", "Goruchwyliwr I'w Gadarnhau", 'Programmes (ENG)'!O295)</f>
        <v>Mr Farhan Alvi</v>
      </c>
      <c r="P295" s="47" t="str">
        <f>VLOOKUP('Programmes (ENG)'!P295, 'CWM &amp; Location'!B:D, 2, FALSE)</f>
        <v>Ysbyty Glan Clwyd</v>
      </c>
      <c r="Q295" s="47" t="str">
        <f>VLOOKUP('Programmes (ENG)'!Q295, 'CWM &amp; Location'!B:D, 2, FALSE)</f>
        <v>Y Rhyl</v>
      </c>
      <c r="R295" s="47" t="str">
        <f>IF('Master List'!U295="", VLOOKUP('Master List'!T295, 'CWM &amp; Location'!B:D, 2, FALSE), CONCATENATE(VLOOKUP('Master List'!T295, 'CWM &amp; Location'!B:D, 2, FALSE), " / ", VLOOKUP('Master List'!U295, 'CWM &amp; Location'!B:D, 2, FALSE)))</f>
        <v>Meddygaeth Gyffredinol (Mewnol) / Meddygaeth Geriatreg</v>
      </c>
      <c r="S295" s="47" t="str">
        <f>IF('Programmes (ENG)'!S295="Supervisor to be confirmed", "Goruchwyliwr I'w Gadarnhau", 'Programmes (ENG)'!S295)</f>
        <v>Dr Indrajit Chattopadhyay</v>
      </c>
      <c r="T295" s="49" t="str">
        <f>IF('Master List'!Y295="", "", VLOOKUP('Programmes (ENG)'!T295, 'CWM &amp; Location'!B:D, 2, FALSE))</f>
        <v/>
      </c>
      <c r="U295" s="49" t="str">
        <f>IF(T295="", "", VLOOKUP('Programmes (ENG)'!U295, 'CWM &amp; Location'!B:D, 2, FALSE))</f>
        <v/>
      </c>
      <c r="V295" s="49" t="str">
        <f>IF('Programmes (ENG)'!V295="", "", VLOOKUP('Programmes (ENG)'!V295, 'CWM &amp; Location'!B:D, 2, FALSE))</f>
        <v/>
      </c>
      <c r="W295" s="49" t="str">
        <f>IF('Programmes (ENG)'!W295="", "", IF('Programmes (ENG)'!W295="Supervisor to be confirmed", 'CWM &amp; Location'!$C$207, 'Programmes (ENG)'!W295))</f>
        <v/>
      </c>
    </row>
    <row r="296" spans="1:23" ht="33.75" customHeight="1" x14ac:dyDescent="0.25">
      <c r="A296" s="47" t="str">
        <f>'Master List'!A296</f>
        <v>FP</v>
      </c>
      <c r="B296" s="47" t="str">
        <f>'Master List'!B296</f>
        <v>F2/7A1C/099a</v>
      </c>
      <c r="C296" s="47" t="str">
        <f>'Master List'!C296</f>
        <v>WAL/F2/099a</v>
      </c>
      <c r="D296" s="48">
        <f>'Programmes (ENG)'!D296</f>
        <v>1</v>
      </c>
      <c r="E296" s="54" t="str">
        <f t="shared" si="4"/>
        <v>Meddygaeth Gyffredinol (Mewnol) / Meddygaeth Anadlol, Meddygaeth Frys, Meddygaeth Fewnol Acíwt</v>
      </c>
      <c r="F296" s="49" t="str">
        <f>VLOOKUP('Programmes (ENG)'!F296, 'CWM &amp; Location'!B:D, 2, FALSE)</f>
        <v>Bwrdd Iechyd Prifysgol Betsi Cadwaladr</v>
      </c>
      <c r="G296" s="49" t="str">
        <f>IF('Programmes (ENG)'!G296="Supervisor to be confirmed", "Goruchwyliwr I'w Gadarnhau", 'Programmes (ENG)'!G296)</f>
        <v>Dr Robin Poyner</v>
      </c>
      <c r="H296" s="47" t="str">
        <f>VLOOKUP('Programmes (ENG)'!H296, 'CWM &amp; Location'!B:D, 2, FALSE)</f>
        <v>Ysbyty Glan Clwyd</v>
      </c>
      <c r="I296" s="47" t="str">
        <f>VLOOKUP('Programmes (ENG)'!I296, 'CWM &amp; Location'!B:D, 2, FALSE)</f>
        <v>Y Rhyl</v>
      </c>
      <c r="J296" s="47" t="str">
        <f>IF('Master List'!I296="", VLOOKUP('Master List'!H296, 'CWM &amp; Location'!B:D, 2, FALSE), CONCATENATE(VLOOKUP('Master List'!H296, 'CWM &amp; Location'!B:D, 2, FALSE), " / ", VLOOKUP('Master List'!I296, 'CWM &amp; Location'!B:D, 2, FALSE)))</f>
        <v>Meddygaeth Gyffredinol (Mewnol) / Meddygaeth Anadlol</v>
      </c>
      <c r="K296" s="47" t="str">
        <f>IF('Programmes (ENG)'!K296="Supervisor to be confirmed", "Goruchwyliwr I'w Gadarnhau", 'Programmes (ENG)'!K296)</f>
        <v>Dr Robin Poyner</v>
      </c>
      <c r="L296" s="47" t="str">
        <f>VLOOKUP('Programmes (ENG)'!L296, 'CWM &amp; Location'!B:D, 2, FALSE)</f>
        <v>Ysbyty Glan Clwyd</v>
      </c>
      <c r="M296" s="47" t="str">
        <f>VLOOKUP('Programmes (ENG)'!M296, 'CWM &amp; Location'!B:D, 2, FALSE)</f>
        <v>Y Rhyl</v>
      </c>
      <c r="N296" s="47" t="str">
        <f>IF('Master List'!O296="", VLOOKUP('Master List'!N296, 'CWM &amp; Location'!B:D, 2, FALSE), CONCATENATE(VLOOKUP('Master List'!N296, 'CWM &amp; Location'!B:D, 2, FALSE), " / ", VLOOKUP('Master List'!O296, 'CWM &amp; Location'!B:D, 2, FALSE)))</f>
        <v>Meddygaeth Frys</v>
      </c>
      <c r="O296" s="47" t="str">
        <f>IF('Programmes (ENG)'!O296="Supervisor to be confirmed", "Goruchwyliwr I'w Gadarnhau", 'Programmes (ENG)'!O296)</f>
        <v>Dr Thomas O'Driscoll</v>
      </c>
      <c r="P296" s="47" t="str">
        <f>VLOOKUP('Programmes (ENG)'!P296, 'CWM &amp; Location'!B:D, 2, FALSE)</f>
        <v>Ysbyty Glan Clwyd</v>
      </c>
      <c r="Q296" s="47" t="str">
        <f>VLOOKUP('Programmes (ENG)'!Q296, 'CWM &amp; Location'!B:D, 2, FALSE)</f>
        <v>Y Rhyl</v>
      </c>
      <c r="R296" s="47" t="str">
        <f>IF('Master List'!U296="", VLOOKUP('Master List'!T296, 'CWM &amp; Location'!B:D, 2, FALSE), CONCATENATE(VLOOKUP('Master List'!T296, 'CWM &amp; Location'!B:D, 2, FALSE), " / ", VLOOKUP('Master List'!U296, 'CWM &amp; Location'!B:D, 2, FALSE)))</f>
        <v>Meddygaeth Fewnol Acíwt</v>
      </c>
      <c r="S296" s="47" t="str">
        <f>IF('Programmes (ENG)'!S296="Supervisor to be confirmed", "Goruchwyliwr I'w Gadarnhau", 'Programmes (ENG)'!S296)</f>
        <v>Dr Gayatri Sreemantula</v>
      </c>
      <c r="T296" s="49" t="str">
        <f>IF('Master List'!Y296="", "", VLOOKUP('Programmes (ENG)'!T296, 'CWM &amp; Location'!B:D, 2, FALSE))</f>
        <v/>
      </c>
      <c r="U296" s="49" t="str">
        <f>IF(T296="", "", VLOOKUP('Programmes (ENG)'!U296, 'CWM &amp; Location'!B:D, 2, FALSE))</f>
        <v/>
      </c>
      <c r="V296" s="49" t="str">
        <f>IF('Programmes (ENG)'!V296="", "", VLOOKUP('Programmes (ENG)'!V296, 'CWM &amp; Location'!B:D, 2, FALSE))</f>
        <v/>
      </c>
      <c r="W296" s="49" t="str">
        <f>IF('Programmes (ENG)'!W296="", "", IF('Programmes (ENG)'!W296="Supervisor to be confirmed", 'CWM &amp; Location'!$C$207, 'Programmes (ENG)'!W296))</f>
        <v/>
      </c>
    </row>
    <row r="297" spans="1:23" ht="33.75" customHeight="1" x14ac:dyDescent="0.25">
      <c r="A297" s="47" t="str">
        <f>'Master List'!A297</f>
        <v>FP</v>
      </c>
      <c r="B297" s="47" t="str">
        <f>'Master List'!B297</f>
        <v>F2/7A1C/099b</v>
      </c>
      <c r="C297" s="47" t="str">
        <f>'Master List'!C297</f>
        <v>WAL/F2/099b</v>
      </c>
      <c r="D297" s="48">
        <f>'Programmes (ENG)'!D297</f>
        <v>1</v>
      </c>
      <c r="E297" s="54" t="str">
        <f t="shared" si="4"/>
        <v>Meddygaeth Fewnol Acíwt, Meddygaeth Gyffredinol (Mewnol) / Meddygaeth Anadlol, Meddygaeth Frys</v>
      </c>
      <c r="F297" s="49" t="str">
        <f>VLOOKUP('Programmes (ENG)'!F297, 'CWM &amp; Location'!B:D, 2, FALSE)</f>
        <v>Bwrdd Iechyd Prifysgol Betsi Cadwaladr</v>
      </c>
      <c r="G297" s="49" t="str">
        <f>IF('Programmes (ENG)'!G297="Supervisor to be confirmed", "Goruchwyliwr I'w Gadarnhau", 'Programmes (ENG)'!G297)</f>
        <v>Dr Gayatri Sreemantula</v>
      </c>
      <c r="H297" s="47" t="str">
        <f>VLOOKUP('Programmes (ENG)'!H297, 'CWM &amp; Location'!B:D, 2, FALSE)</f>
        <v>Ysbyty Glan Clwyd</v>
      </c>
      <c r="I297" s="47" t="str">
        <f>VLOOKUP('Programmes (ENG)'!I297, 'CWM &amp; Location'!B:D, 2, FALSE)</f>
        <v>Y Rhyl</v>
      </c>
      <c r="J297" s="47" t="str">
        <f>IF('Master List'!I297="", VLOOKUP('Master List'!H297, 'CWM &amp; Location'!B:D, 2, FALSE), CONCATENATE(VLOOKUP('Master List'!H297, 'CWM &amp; Location'!B:D, 2, FALSE), " / ", VLOOKUP('Master List'!I297, 'CWM &amp; Location'!B:D, 2, FALSE)))</f>
        <v>Meddygaeth Fewnol Acíwt</v>
      </c>
      <c r="K297" s="47" t="str">
        <f>IF('Programmes (ENG)'!K297="Supervisor to be confirmed", "Goruchwyliwr I'w Gadarnhau", 'Programmes (ENG)'!K297)</f>
        <v>Dr Gayatri Sreemantula</v>
      </c>
      <c r="L297" s="47" t="str">
        <f>VLOOKUP('Programmes (ENG)'!L297, 'CWM &amp; Location'!B:D, 2, FALSE)</f>
        <v>Ysbyty Glan Clwyd</v>
      </c>
      <c r="M297" s="47" t="str">
        <f>VLOOKUP('Programmes (ENG)'!M297, 'CWM &amp; Location'!B:D, 2, FALSE)</f>
        <v>Y Rhyl</v>
      </c>
      <c r="N297" s="47" t="str">
        <f>IF('Master List'!O297="", VLOOKUP('Master List'!N297, 'CWM &amp; Location'!B:D, 2, FALSE), CONCATENATE(VLOOKUP('Master List'!N297, 'CWM &amp; Location'!B:D, 2, FALSE), " / ", VLOOKUP('Master List'!O297, 'CWM &amp; Location'!B:D, 2, FALSE)))</f>
        <v>Meddygaeth Gyffredinol (Mewnol) / Meddygaeth Anadlol</v>
      </c>
      <c r="O297" s="47" t="str">
        <f>IF('Programmes (ENG)'!O297="Supervisor to be confirmed", "Goruchwyliwr I'w Gadarnhau", 'Programmes (ENG)'!O297)</f>
        <v>Dr Robin Poyner</v>
      </c>
      <c r="P297" s="47" t="str">
        <f>VLOOKUP('Programmes (ENG)'!P297, 'CWM &amp; Location'!B:D, 2, FALSE)</f>
        <v>Ysbyty Glan Clwyd</v>
      </c>
      <c r="Q297" s="47" t="str">
        <f>VLOOKUP('Programmes (ENG)'!Q297, 'CWM &amp; Location'!B:D, 2, FALSE)</f>
        <v>Y Rhyl</v>
      </c>
      <c r="R297" s="47" t="str">
        <f>IF('Master List'!U297="", VLOOKUP('Master List'!T297, 'CWM &amp; Location'!B:D, 2, FALSE), CONCATENATE(VLOOKUP('Master List'!T297, 'CWM &amp; Location'!B:D, 2, FALSE), " / ", VLOOKUP('Master List'!U297, 'CWM &amp; Location'!B:D, 2, FALSE)))</f>
        <v>Meddygaeth Frys</v>
      </c>
      <c r="S297" s="47" t="str">
        <f>IF('Programmes (ENG)'!S297="Supervisor to be confirmed", "Goruchwyliwr I'w Gadarnhau", 'Programmes (ENG)'!S297)</f>
        <v>Dr Thomas O'Driscoll</v>
      </c>
      <c r="T297" s="49" t="str">
        <f>IF('Master List'!Y297="", "", VLOOKUP('Programmes (ENG)'!T297, 'CWM &amp; Location'!B:D, 2, FALSE))</f>
        <v/>
      </c>
      <c r="U297" s="49" t="str">
        <f>IF(T297="", "", VLOOKUP('Programmes (ENG)'!U297, 'CWM &amp; Location'!B:D, 2, FALSE))</f>
        <v/>
      </c>
      <c r="V297" s="49" t="str">
        <f>IF('Programmes (ENG)'!V297="", "", VLOOKUP('Programmes (ENG)'!V297, 'CWM &amp; Location'!B:D, 2, FALSE))</f>
        <v/>
      </c>
      <c r="W297" s="49" t="str">
        <f>IF('Programmes (ENG)'!W297="", "", IF('Programmes (ENG)'!W297="Supervisor to be confirmed", 'CWM &amp; Location'!$C$207, 'Programmes (ENG)'!W297))</f>
        <v/>
      </c>
    </row>
    <row r="298" spans="1:23" ht="33.75" customHeight="1" x14ac:dyDescent="0.25">
      <c r="A298" s="47" t="str">
        <f>'Master List'!A298</f>
        <v>FP</v>
      </c>
      <c r="B298" s="47" t="str">
        <f>'Master List'!B298</f>
        <v>F2/7A1C/099c</v>
      </c>
      <c r="C298" s="47" t="str">
        <f>'Master List'!C298</f>
        <v>WAL/F2/099c</v>
      </c>
      <c r="D298" s="48">
        <f>'Programmes (ENG)'!D298</f>
        <v>1</v>
      </c>
      <c r="E298" s="54" t="str">
        <f t="shared" si="4"/>
        <v>Meddygaeth Frys, Meddygaeth Fewnol Acíwt, Meddygaeth Gyffredinol (Mewnol) / Meddygaeth Anadlol</v>
      </c>
      <c r="F298" s="49" t="str">
        <f>VLOOKUP('Programmes (ENG)'!F298, 'CWM &amp; Location'!B:D, 2, FALSE)</f>
        <v>Bwrdd Iechyd Prifysgol Betsi Cadwaladr</v>
      </c>
      <c r="G298" s="49" t="str">
        <f>IF('Programmes (ENG)'!G298="Supervisor to be confirmed", "Goruchwyliwr I'w Gadarnhau", 'Programmes (ENG)'!G298)</f>
        <v>Dr Thomas O'Driscoll</v>
      </c>
      <c r="H298" s="47" t="str">
        <f>VLOOKUP('Programmes (ENG)'!H298, 'CWM &amp; Location'!B:D, 2, FALSE)</f>
        <v>Ysbyty Glan Clwyd</v>
      </c>
      <c r="I298" s="47" t="str">
        <f>VLOOKUP('Programmes (ENG)'!I298, 'CWM &amp; Location'!B:D, 2, FALSE)</f>
        <v>Y Rhyl</v>
      </c>
      <c r="J298" s="47" t="str">
        <f>IF('Master List'!I298="", VLOOKUP('Master List'!H298, 'CWM &amp; Location'!B:D, 2, FALSE), CONCATENATE(VLOOKUP('Master List'!H298, 'CWM &amp; Location'!B:D, 2, FALSE), " / ", VLOOKUP('Master List'!I298, 'CWM &amp; Location'!B:D, 2, FALSE)))</f>
        <v>Meddygaeth Frys</v>
      </c>
      <c r="K298" s="47" t="str">
        <f>IF('Programmes (ENG)'!K298="Supervisor to be confirmed", "Goruchwyliwr I'w Gadarnhau", 'Programmes (ENG)'!K298)</f>
        <v>Dr Thomas O'Driscoll</v>
      </c>
      <c r="L298" s="47" t="str">
        <f>VLOOKUP('Programmes (ENG)'!L298, 'CWM &amp; Location'!B:D, 2, FALSE)</f>
        <v>Ysbyty Glan Clwyd</v>
      </c>
      <c r="M298" s="47" t="str">
        <f>VLOOKUP('Programmes (ENG)'!M298, 'CWM &amp; Location'!B:D, 2, FALSE)</f>
        <v>Y Rhyl</v>
      </c>
      <c r="N298" s="47" t="str">
        <f>IF('Master List'!O298="", VLOOKUP('Master List'!N298, 'CWM &amp; Location'!B:D, 2, FALSE), CONCATENATE(VLOOKUP('Master List'!N298, 'CWM &amp; Location'!B:D, 2, FALSE), " / ", VLOOKUP('Master List'!O298, 'CWM &amp; Location'!B:D, 2, FALSE)))</f>
        <v>Meddygaeth Fewnol Acíwt</v>
      </c>
      <c r="O298" s="47" t="str">
        <f>IF('Programmes (ENG)'!O298="Supervisor to be confirmed", "Goruchwyliwr I'w Gadarnhau", 'Programmes (ENG)'!O298)</f>
        <v>Dr Gayatri Sreemantula</v>
      </c>
      <c r="P298" s="47" t="str">
        <f>VLOOKUP('Programmes (ENG)'!P298, 'CWM &amp; Location'!B:D, 2, FALSE)</f>
        <v>Ysbyty Glan Clwyd</v>
      </c>
      <c r="Q298" s="47" t="str">
        <f>VLOOKUP('Programmes (ENG)'!Q298, 'CWM &amp; Location'!B:D, 2, FALSE)</f>
        <v>Y Rhyl</v>
      </c>
      <c r="R298" s="47" t="str">
        <f>IF('Master List'!U298="", VLOOKUP('Master List'!T298, 'CWM &amp; Location'!B:D, 2, FALSE), CONCATENATE(VLOOKUP('Master List'!T298, 'CWM &amp; Location'!B:D, 2, FALSE), " / ", VLOOKUP('Master List'!U298, 'CWM &amp; Location'!B:D, 2, FALSE)))</f>
        <v>Meddygaeth Gyffredinol (Mewnol) / Meddygaeth Anadlol</v>
      </c>
      <c r="S298" s="47" t="str">
        <f>IF('Programmes (ENG)'!S298="Supervisor to be confirmed", "Goruchwyliwr I'w Gadarnhau", 'Programmes (ENG)'!S298)</f>
        <v>Dr Robin Poyner</v>
      </c>
      <c r="T298" s="49" t="str">
        <f>IF('Master List'!Y298="", "", VLOOKUP('Programmes (ENG)'!T298, 'CWM &amp; Location'!B:D, 2, FALSE))</f>
        <v/>
      </c>
      <c r="U298" s="49" t="str">
        <f>IF(T298="", "", VLOOKUP('Programmes (ENG)'!U298, 'CWM &amp; Location'!B:D, 2, FALSE))</f>
        <v/>
      </c>
      <c r="V298" s="49" t="str">
        <f>IF('Programmes (ENG)'!V298="", "", VLOOKUP('Programmes (ENG)'!V298, 'CWM &amp; Location'!B:D, 2, FALSE))</f>
        <v/>
      </c>
      <c r="W298" s="49" t="str">
        <f>IF('Programmes (ENG)'!W298="", "", IF('Programmes (ENG)'!W298="Supervisor to be confirmed", 'CWM &amp; Location'!$C$207, 'Programmes (ENG)'!W298))</f>
        <v/>
      </c>
    </row>
    <row r="299" spans="1:23" ht="33.75" customHeight="1" x14ac:dyDescent="0.25">
      <c r="A299" s="47" t="str">
        <f>'Master List'!A299</f>
        <v>FP</v>
      </c>
      <c r="B299" s="47" t="str">
        <f>'Master List'!B299</f>
        <v>F2/7A1C/100a</v>
      </c>
      <c r="C299" s="47" t="str">
        <f>'Master List'!C299</f>
        <v>WAL/F2/100a</v>
      </c>
      <c r="D299" s="48">
        <f>'Programmes (ENG)'!D299</f>
        <v>1</v>
      </c>
      <c r="E299" s="54" t="str">
        <f t="shared" si="4"/>
        <v>Meddygaeth Gyffredinol (Mewnol) / Meddygaeth Geriatreg, Dermatoleg, Pediatreg</v>
      </c>
      <c r="F299" s="49" t="str">
        <f>VLOOKUP('Programmes (ENG)'!F299, 'CWM &amp; Location'!B:D, 2, FALSE)</f>
        <v>Bwrdd Iechyd Prifysgol Betsi Cadwaladr</v>
      </c>
      <c r="G299" s="49" t="str">
        <f>IF('Programmes (ENG)'!G299="Supervisor to be confirmed", "Goruchwyliwr I'w Gadarnhau", 'Programmes (ENG)'!G299)</f>
        <v>Dr Sanghamitra Chakrabarti</v>
      </c>
      <c r="H299" s="47" t="str">
        <f>VLOOKUP('Programmes (ENG)'!H299, 'CWM &amp; Location'!B:D, 2, FALSE)</f>
        <v>Ysbyty Glan Clwyd</v>
      </c>
      <c r="I299" s="47" t="str">
        <f>VLOOKUP('Programmes (ENG)'!I299, 'CWM &amp; Location'!B:D, 2, FALSE)</f>
        <v>Y Rhyl</v>
      </c>
      <c r="J299" s="47" t="str">
        <f>IF('Master List'!I299="", VLOOKUP('Master List'!H299, 'CWM &amp; Location'!B:D, 2, FALSE), CONCATENATE(VLOOKUP('Master List'!H299, 'CWM &amp; Location'!B:D, 2, FALSE), " / ", VLOOKUP('Master List'!I299, 'CWM &amp; Location'!B:D, 2, FALSE)))</f>
        <v>Meddygaeth Gyffredinol (Mewnol) / Meddygaeth Geriatreg</v>
      </c>
      <c r="K299" s="47" t="str">
        <f>IF('Programmes (ENG)'!K299="Supervisor to be confirmed", "Goruchwyliwr I'w Gadarnhau", 'Programmes (ENG)'!K299)</f>
        <v>Dr Sanghamitra Chakrabarti</v>
      </c>
      <c r="L299" s="47" t="str">
        <f>VLOOKUP('Programmes (ENG)'!L299, 'CWM &amp; Location'!B:D, 2, FALSE)</f>
        <v>Ysbyty Glan Clwyd</v>
      </c>
      <c r="M299" s="47" t="str">
        <f>VLOOKUP('Programmes (ENG)'!M299, 'CWM &amp; Location'!B:D, 2, FALSE)</f>
        <v>Y Rhyl</v>
      </c>
      <c r="N299" s="47" t="str">
        <f>IF('Master List'!O299="", VLOOKUP('Master List'!N299, 'CWM &amp; Location'!B:D, 2, FALSE), CONCATENATE(VLOOKUP('Master List'!N299, 'CWM &amp; Location'!B:D, 2, FALSE), " / ", VLOOKUP('Master List'!O299, 'CWM &amp; Location'!B:D, 2, FALSE)))</f>
        <v>Dermatoleg</v>
      </c>
      <c r="O299" s="47" t="str">
        <f>IF('Programmes (ENG)'!O299="Supervisor to be confirmed", "Goruchwyliwr I'w Gadarnhau", 'Programmes (ENG)'!O299)</f>
        <v>Dr Rachel Waas</v>
      </c>
      <c r="P299" s="47" t="str">
        <f>VLOOKUP('Programmes (ENG)'!P299, 'CWM &amp; Location'!B:D, 2, FALSE)</f>
        <v>Ysbyty Glan Clwyd</v>
      </c>
      <c r="Q299" s="47" t="str">
        <f>VLOOKUP('Programmes (ENG)'!Q299, 'CWM &amp; Location'!B:D, 2, FALSE)</f>
        <v>Y Rhyl</v>
      </c>
      <c r="R299" s="47" t="str">
        <f>IF('Master List'!U299="", VLOOKUP('Master List'!T299, 'CWM &amp; Location'!B:D, 2, FALSE), CONCATENATE(VLOOKUP('Master List'!T299, 'CWM &amp; Location'!B:D, 2, FALSE), " / ", VLOOKUP('Master List'!U299, 'CWM &amp; Location'!B:D, 2, FALSE)))</f>
        <v>Pediatreg</v>
      </c>
      <c r="S299" s="47" t="str">
        <f>IF('Programmes (ENG)'!S299="Supervisor to be confirmed", "Goruchwyliwr I'w Gadarnhau", 'Programmes (ENG)'!S299)</f>
        <v>Dr Matthew Sandman</v>
      </c>
      <c r="T299" s="49" t="str">
        <f>IF('Master List'!Y299="", "", VLOOKUP('Programmes (ENG)'!T299, 'CWM &amp; Location'!B:D, 2, FALSE))</f>
        <v/>
      </c>
      <c r="U299" s="49" t="str">
        <f>IF(T299="", "", VLOOKUP('Programmes (ENG)'!U299, 'CWM &amp; Location'!B:D, 2, FALSE))</f>
        <v/>
      </c>
      <c r="V299" s="49" t="str">
        <f>IF('Programmes (ENG)'!V299="", "", VLOOKUP('Programmes (ENG)'!V299, 'CWM &amp; Location'!B:D, 2, FALSE))</f>
        <v/>
      </c>
      <c r="W299" s="49" t="str">
        <f>IF('Programmes (ENG)'!W299="", "", IF('Programmes (ENG)'!W299="Supervisor to be confirmed", 'CWM &amp; Location'!$C$207, 'Programmes (ENG)'!W299))</f>
        <v/>
      </c>
    </row>
    <row r="300" spans="1:23" ht="33.75" customHeight="1" x14ac:dyDescent="0.25">
      <c r="A300" s="47" t="str">
        <f>'Master List'!A300</f>
        <v>FP</v>
      </c>
      <c r="B300" s="47" t="str">
        <f>'Master List'!B300</f>
        <v>F2/7A1C/100b</v>
      </c>
      <c r="C300" s="47" t="str">
        <f>'Master List'!C300</f>
        <v>WAL/F2/100b</v>
      </c>
      <c r="D300" s="48">
        <f>'Programmes (ENG)'!D300</f>
        <v>1</v>
      </c>
      <c r="E300" s="54" t="str">
        <f t="shared" si="4"/>
        <v>Pediatreg, Meddygaeth Gyffredinol (Mewnol) / Meddygaeth Geriatreg, Dermatoleg</v>
      </c>
      <c r="F300" s="49" t="str">
        <f>VLOOKUP('Programmes (ENG)'!F300, 'CWM &amp; Location'!B:D, 2, FALSE)</f>
        <v>Bwrdd Iechyd Prifysgol Betsi Cadwaladr</v>
      </c>
      <c r="G300" s="49" t="str">
        <f>IF('Programmes (ENG)'!G300="Supervisor to be confirmed", "Goruchwyliwr I'w Gadarnhau", 'Programmes (ENG)'!G300)</f>
        <v>Dr Matthew Sandman</v>
      </c>
      <c r="H300" s="47" t="str">
        <f>VLOOKUP('Programmes (ENG)'!H300, 'CWM &amp; Location'!B:D, 2, FALSE)</f>
        <v>Ysbyty Glan Clwyd</v>
      </c>
      <c r="I300" s="47" t="str">
        <f>VLOOKUP('Programmes (ENG)'!I300, 'CWM &amp; Location'!B:D, 2, FALSE)</f>
        <v>Y Rhyl</v>
      </c>
      <c r="J300" s="47" t="str">
        <f>IF('Master List'!I300="", VLOOKUP('Master List'!H300, 'CWM &amp; Location'!B:D, 2, FALSE), CONCATENATE(VLOOKUP('Master List'!H300, 'CWM &amp; Location'!B:D, 2, FALSE), " / ", VLOOKUP('Master List'!I300, 'CWM &amp; Location'!B:D, 2, FALSE)))</f>
        <v>Pediatreg</v>
      </c>
      <c r="K300" s="47" t="str">
        <f>IF('Programmes (ENG)'!K300="Supervisor to be confirmed", "Goruchwyliwr I'w Gadarnhau", 'Programmes (ENG)'!K300)</f>
        <v>Dr Matthew Sandman</v>
      </c>
      <c r="L300" s="47" t="str">
        <f>VLOOKUP('Programmes (ENG)'!L300, 'CWM &amp; Location'!B:D, 2, FALSE)</f>
        <v>Ysbyty Glan Clwyd</v>
      </c>
      <c r="M300" s="47" t="str">
        <f>VLOOKUP('Programmes (ENG)'!M300, 'CWM &amp; Location'!B:D, 2, FALSE)</f>
        <v>Y Rhyl</v>
      </c>
      <c r="N300" s="47" t="str">
        <f>IF('Master List'!O300="", VLOOKUP('Master List'!N300, 'CWM &amp; Location'!B:D, 2, FALSE), CONCATENATE(VLOOKUP('Master List'!N300, 'CWM &amp; Location'!B:D, 2, FALSE), " / ", VLOOKUP('Master List'!O300, 'CWM &amp; Location'!B:D, 2, FALSE)))</f>
        <v>Meddygaeth Gyffredinol (Mewnol) / Meddygaeth Geriatreg</v>
      </c>
      <c r="O300" s="47" t="str">
        <f>IF('Programmes (ENG)'!O300="Supervisor to be confirmed", "Goruchwyliwr I'w Gadarnhau", 'Programmes (ENG)'!O300)</f>
        <v>Dr Sanghamitra Chakrabarti</v>
      </c>
      <c r="P300" s="47" t="str">
        <f>VLOOKUP('Programmes (ENG)'!P300, 'CWM &amp; Location'!B:D, 2, FALSE)</f>
        <v>Ysbyty Glan Clwyd</v>
      </c>
      <c r="Q300" s="47" t="str">
        <f>VLOOKUP('Programmes (ENG)'!Q300, 'CWM &amp; Location'!B:D, 2, FALSE)</f>
        <v>Y Rhyl</v>
      </c>
      <c r="R300" s="47" t="str">
        <f>IF('Master List'!U300="", VLOOKUP('Master List'!T300, 'CWM &amp; Location'!B:D, 2, FALSE), CONCATENATE(VLOOKUP('Master List'!T300, 'CWM &amp; Location'!B:D, 2, FALSE), " / ", VLOOKUP('Master List'!U300, 'CWM &amp; Location'!B:D, 2, FALSE)))</f>
        <v>Dermatoleg</v>
      </c>
      <c r="S300" s="47" t="str">
        <f>IF('Programmes (ENG)'!S300="Supervisor to be confirmed", "Goruchwyliwr I'w Gadarnhau", 'Programmes (ENG)'!S300)</f>
        <v>Dr Rachel Waas</v>
      </c>
      <c r="T300" s="49" t="str">
        <f>IF('Master List'!Y300="", "", VLOOKUP('Programmes (ENG)'!T300, 'CWM &amp; Location'!B:D, 2, FALSE))</f>
        <v/>
      </c>
      <c r="U300" s="49" t="str">
        <f>IF(T300="", "", VLOOKUP('Programmes (ENG)'!U300, 'CWM &amp; Location'!B:D, 2, FALSE))</f>
        <v/>
      </c>
      <c r="V300" s="49" t="str">
        <f>IF('Programmes (ENG)'!V300="", "", VLOOKUP('Programmes (ENG)'!V300, 'CWM &amp; Location'!B:D, 2, FALSE))</f>
        <v/>
      </c>
      <c r="W300" s="49" t="str">
        <f>IF('Programmes (ENG)'!W300="", "", IF('Programmes (ENG)'!W300="Supervisor to be confirmed", 'CWM &amp; Location'!$C$207, 'Programmes (ENG)'!W300))</f>
        <v/>
      </c>
    </row>
    <row r="301" spans="1:23" ht="33.75" customHeight="1" x14ac:dyDescent="0.25">
      <c r="A301" s="47" t="str">
        <f>'Master List'!A301</f>
        <v>FP</v>
      </c>
      <c r="B301" s="47" t="str">
        <f>'Master List'!B301</f>
        <v>F2/7A1C/100c</v>
      </c>
      <c r="C301" s="47" t="str">
        <f>'Master List'!C301</f>
        <v>WAL/F2/100c</v>
      </c>
      <c r="D301" s="48">
        <f>'Programmes (ENG)'!D301</f>
        <v>1</v>
      </c>
      <c r="E301" s="54" t="str">
        <f t="shared" si="4"/>
        <v>Dermatoleg, Pediatreg, Meddygaeth Gyffredinol (Mewnol) / Meddygaeth Geriatreg</v>
      </c>
      <c r="F301" s="49" t="str">
        <f>VLOOKUP('Programmes (ENG)'!F301, 'CWM &amp; Location'!B:D, 2, FALSE)</f>
        <v>Bwrdd Iechyd Prifysgol Betsi Cadwaladr</v>
      </c>
      <c r="G301" s="49" t="str">
        <f>IF('Programmes (ENG)'!G301="Supervisor to be confirmed", "Goruchwyliwr I'w Gadarnhau", 'Programmes (ENG)'!G301)</f>
        <v>Dr Rachel Waas</v>
      </c>
      <c r="H301" s="47" t="str">
        <f>VLOOKUP('Programmes (ENG)'!H301, 'CWM &amp; Location'!B:D, 2, FALSE)</f>
        <v>Ysbyty Glan Clwyd</v>
      </c>
      <c r="I301" s="47" t="str">
        <f>VLOOKUP('Programmes (ENG)'!I301, 'CWM &amp; Location'!B:D, 2, FALSE)</f>
        <v>Y Rhyl</v>
      </c>
      <c r="J301" s="47" t="str">
        <f>IF('Master List'!I301="", VLOOKUP('Master List'!H301, 'CWM &amp; Location'!B:D, 2, FALSE), CONCATENATE(VLOOKUP('Master List'!H301, 'CWM &amp; Location'!B:D, 2, FALSE), " / ", VLOOKUP('Master List'!I301, 'CWM &amp; Location'!B:D, 2, FALSE)))</f>
        <v>Dermatoleg</v>
      </c>
      <c r="K301" s="47" t="str">
        <f>IF('Programmes (ENG)'!K301="Supervisor to be confirmed", "Goruchwyliwr I'w Gadarnhau", 'Programmes (ENG)'!K301)</f>
        <v>Dr Rachel Waas</v>
      </c>
      <c r="L301" s="47" t="str">
        <f>VLOOKUP('Programmes (ENG)'!L301, 'CWM &amp; Location'!B:D, 2, FALSE)</f>
        <v>Ysbyty Glan Clwyd</v>
      </c>
      <c r="M301" s="47" t="str">
        <f>VLOOKUP('Programmes (ENG)'!M301, 'CWM &amp; Location'!B:D, 2, FALSE)</f>
        <v>Y Rhyl</v>
      </c>
      <c r="N301" s="47" t="str">
        <f>IF('Master List'!O301="", VLOOKUP('Master List'!N301, 'CWM &amp; Location'!B:D, 2, FALSE), CONCATENATE(VLOOKUP('Master List'!N301, 'CWM &amp; Location'!B:D, 2, FALSE), " / ", VLOOKUP('Master List'!O301, 'CWM &amp; Location'!B:D, 2, FALSE)))</f>
        <v>Pediatreg</v>
      </c>
      <c r="O301" s="47" t="str">
        <f>IF('Programmes (ENG)'!O301="Supervisor to be confirmed", "Goruchwyliwr I'w Gadarnhau", 'Programmes (ENG)'!O301)</f>
        <v>Dr Matthew Sandman</v>
      </c>
      <c r="P301" s="47" t="str">
        <f>VLOOKUP('Programmes (ENG)'!P301, 'CWM &amp; Location'!B:D, 2, FALSE)</f>
        <v>Ysbyty Glan Clwyd</v>
      </c>
      <c r="Q301" s="47" t="str">
        <f>VLOOKUP('Programmes (ENG)'!Q301, 'CWM &amp; Location'!B:D, 2, FALSE)</f>
        <v>Y Rhyl</v>
      </c>
      <c r="R301" s="47" t="str">
        <f>IF('Master List'!U301="", VLOOKUP('Master List'!T301, 'CWM &amp; Location'!B:D, 2, FALSE), CONCATENATE(VLOOKUP('Master List'!T301, 'CWM &amp; Location'!B:D, 2, FALSE), " / ", VLOOKUP('Master List'!U301, 'CWM &amp; Location'!B:D, 2, FALSE)))</f>
        <v>Meddygaeth Gyffredinol (Mewnol) / Meddygaeth Geriatreg</v>
      </c>
      <c r="S301" s="47" t="str">
        <f>IF('Programmes (ENG)'!S301="Supervisor to be confirmed", "Goruchwyliwr I'w Gadarnhau", 'Programmes (ENG)'!S301)</f>
        <v>Dr Sanghamitra Chakrabarti</v>
      </c>
      <c r="T301" s="49" t="str">
        <f>IF('Master List'!Y301="", "", VLOOKUP('Programmes (ENG)'!T301, 'CWM &amp; Location'!B:D, 2, FALSE))</f>
        <v/>
      </c>
      <c r="U301" s="49" t="str">
        <f>IF(T301="", "", VLOOKUP('Programmes (ENG)'!U301, 'CWM &amp; Location'!B:D, 2, FALSE))</f>
        <v/>
      </c>
      <c r="V301" s="49" t="str">
        <f>IF('Programmes (ENG)'!V301="", "", VLOOKUP('Programmes (ENG)'!V301, 'CWM &amp; Location'!B:D, 2, FALSE))</f>
        <v/>
      </c>
      <c r="W301" s="49" t="str">
        <f>IF('Programmes (ENG)'!W301="", "", IF('Programmes (ENG)'!W301="Supervisor to be confirmed", 'CWM &amp; Location'!$C$207, 'Programmes (ENG)'!W301))</f>
        <v/>
      </c>
    </row>
    <row r="302" spans="1:23" ht="33.75" customHeight="1" x14ac:dyDescent="0.25">
      <c r="A302" s="47" t="str">
        <f>'Master List'!A302</f>
        <v>FP</v>
      </c>
      <c r="B302" s="47" t="str">
        <f>'Master List'!B302</f>
        <v>F2/7A1C/101a</v>
      </c>
      <c r="C302" s="47" t="str">
        <f>'Master List'!C302</f>
        <v>WAL/F2/101a</v>
      </c>
      <c r="D302" s="48">
        <f>'Programmes (ENG)'!D302</f>
        <v>1</v>
      </c>
      <c r="E302" s="54" t="str">
        <f t="shared" si="4"/>
        <v>Arbenigedd I'w Gadarnhau, Seiciatreg Gyffredinol, Llawdriniaeth Gyffredinol / Clust, Trwyn a Gwddf</v>
      </c>
      <c r="F302" s="49" t="str">
        <f>VLOOKUP('Programmes (ENG)'!F302, 'CWM &amp; Location'!B:D, 2, FALSE)</f>
        <v>Bwrdd Iechyd Prifysgol Betsi Cadwaladr</v>
      </c>
      <c r="G302" s="49" t="str">
        <f>IF('Programmes (ENG)'!G302="Supervisor to be confirmed", "Goruchwyliwr I'w Gadarnhau", 'Programmes (ENG)'!G302)</f>
        <v>Goruchwyliwr I'w Gadarnhau</v>
      </c>
      <c r="H302" s="47" t="str">
        <f>VLOOKUP('Programmes (ENG)'!H302, 'CWM &amp; Location'!B:D, 2, FALSE)</f>
        <v>Safle I'w Gadarnhau</v>
      </c>
      <c r="I302" s="47" t="str">
        <f>VLOOKUP('Programmes (ENG)'!I302, 'CWM &amp; Location'!B:D, 2, FALSE)</f>
        <v>Safle I'w Gadarnhau</v>
      </c>
      <c r="J302" s="47" t="str">
        <f>IF('Master List'!I302="", VLOOKUP('Master List'!H302, 'CWM &amp; Location'!B:D, 2, FALSE), CONCATENATE(VLOOKUP('Master List'!H302, 'CWM &amp; Location'!B:D, 2, FALSE), " / ", VLOOKUP('Master List'!I302, 'CWM &amp; Location'!B:D, 2, FALSE)))</f>
        <v>Arbenigedd I'w Gadarnhau</v>
      </c>
      <c r="K302" s="47" t="str">
        <f>IF('Programmes (ENG)'!K302="Supervisor to be confirmed", "Goruchwyliwr I'w Gadarnhau", 'Programmes (ENG)'!K302)</f>
        <v>Goruchwyliwr I'w Gadarnhau</v>
      </c>
      <c r="L302" s="47" t="str">
        <f>VLOOKUP('Programmes (ENG)'!L302, 'CWM &amp; Location'!B:D, 2, FALSE)</f>
        <v>Ysbyty Glan Clwyd</v>
      </c>
      <c r="M302" s="47" t="str">
        <f>VLOOKUP('Programmes (ENG)'!M302, 'CWM &amp; Location'!B:D, 2, FALSE)</f>
        <v>Y Rhyl</v>
      </c>
      <c r="N302" s="47" t="str">
        <f>IF('Master List'!O302="", VLOOKUP('Master List'!N302, 'CWM &amp; Location'!B:D, 2, FALSE), CONCATENATE(VLOOKUP('Master List'!N302, 'CWM &amp; Location'!B:D, 2, FALSE), " / ", VLOOKUP('Master List'!O302, 'CWM &amp; Location'!B:D, 2, FALSE)))</f>
        <v>Seiciatreg Gyffredinol</v>
      </c>
      <c r="O302" s="47" t="str">
        <f>IF('Programmes (ENG)'!O302="Supervisor to be confirmed", "Goruchwyliwr I'w Gadarnhau", 'Programmes (ENG)'!O302)</f>
        <v>Dr Stuart Porter</v>
      </c>
      <c r="P302" s="47" t="str">
        <f>VLOOKUP('Programmes (ENG)'!P302, 'CWM &amp; Location'!B:D, 2, FALSE)</f>
        <v>Ysbyty Glan Clwyd</v>
      </c>
      <c r="Q302" s="47" t="str">
        <f>VLOOKUP('Programmes (ENG)'!Q302, 'CWM &amp; Location'!B:D, 2, FALSE)</f>
        <v>Y Rhyl</v>
      </c>
      <c r="R302" s="47" t="str">
        <f>IF('Master List'!U302="", VLOOKUP('Master List'!T302, 'CWM &amp; Location'!B:D, 2, FALSE), CONCATENATE(VLOOKUP('Master List'!T302, 'CWM &amp; Location'!B:D, 2, FALSE), " / ", VLOOKUP('Master List'!U302, 'CWM &amp; Location'!B:D, 2, FALSE)))</f>
        <v>Llawdriniaeth Gyffredinol / Clust, Trwyn a Gwddf</v>
      </c>
      <c r="S302" s="47" t="str">
        <f>IF('Programmes (ENG)'!S302="Supervisor to be confirmed", "Goruchwyliwr I'w Gadarnhau", 'Programmes (ENG)'!S302)</f>
        <v>Mr Richard Anthony</v>
      </c>
      <c r="T302" s="49" t="str">
        <f>IF('Master List'!Y302="", "", VLOOKUP('Programmes (ENG)'!T302, 'CWM &amp; Location'!B:D, 2, FALSE))</f>
        <v/>
      </c>
      <c r="U302" s="49" t="str">
        <f>IF(T302="", "", VLOOKUP('Programmes (ENG)'!U302, 'CWM &amp; Location'!B:D, 2, FALSE))</f>
        <v/>
      </c>
      <c r="V302" s="49" t="str">
        <f>IF('Programmes (ENG)'!V302="", "", VLOOKUP('Programmes (ENG)'!V302, 'CWM &amp; Location'!B:D, 2, FALSE))</f>
        <v/>
      </c>
      <c r="W302" s="49" t="str">
        <f>IF('Programmes (ENG)'!W302="", "", IF('Programmes (ENG)'!W302="Supervisor to be confirmed", 'CWM &amp; Location'!$C$207, 'Programmes (ENG)'!W302))</f>
        <v/>
      </c>
    </row>
    <row r="303" spans="1:23" ht="33.75" customHeight="1" x14ac:dyDescent="0.25">
      <c r="A303" s="47" t="str">
        <f>'Master List'!A303</f>
        <v>FP</v>
      </c>
      <c r="B303" s="47" t="str">
        <f>'Master List'!B303</f>
        <v>F2/7A1C/101b</v>
      </c>
      <c r="C303" s="47" t="str">
        <f>'Master List'!C303</f>
        <v>WAL/F2/101b</v>
      </c>
      <c r="D303" s="48">
        <f>'Programmes (ENG)'!D303</f>
        <v>1</v>
      </c>
      <c r="E303" s="54" t="str">
        <f t="shared" si="4"/>
        <v>Llawdriniaeth Gyffredinol / Clust, Trwyn a Gwddf, Arbenigedd I'w Gadarnhau, Seiciatreg Gyffredinol</v>
      </c>
      <c r="F303" s="49" t="str">
        <f>VLOOKUP('Programmes (ENG)'!F303, 'CWM &amp; Location'!B:D, 2, FALSE)</f>
        <v>Bwrdd Iechyd Prifysgol Betsi Cadwaladr</v>
      </c>
      <c r="G303" s="49" t="str">
        <f>IF('Programmes (ENG)'!G303="Supervisor to be confirmed", "Goruchwyliwr I'w Gadarnhau", 'Programmes (ENG)'!G303)</f>
        <v>Mr Richard Anthony</v>
      </c>
      <c r="H303" s="47" t="str">
        <f>VLOOKUP('Programmes (ENG)'!H303, 'CWM &amp; Location'!B:D, 2, FALSE)</f>
        <v>Ysbyty Glan Clwyd</v>
      </c>
      <c r="I303" s="47" t="str">
        <f>VLOOKUP('Programmes (ENG)'!I303, 'CWM &amp; Location'!B:D, 2, FALSE)</f>
        <v>Y Rhyl</v>
      </c>
      <c r="J303" s="47" t="str">
        <f>IF('Master List'!I303="", VLOOKUP('Master List'!H303, 'CWM &amp; Location'!B:D, 2, FALSE), CONCATENATE(VLOOKUP('Master List'!H303, 'CWM &amp; Location'!B:D, 2, FALSE), " / ", VLOOKUP('Master List'!I303, 'CWM &amp; Location'!B:D, 2, FALSE)))</f>
        <v>Llawdriniaeth Gyffredinol / Clust, Trwyn a Gwddf</v>
      </c>
      <c r="K303" s="47" t="str">
        <f>IF('Programmes (ENG)'!K303="Supervisor to be confirmed", "Goruchwyliwr I'w Gadarnhau", 'Programmes (ENG)'!K303)</f>
        <v>Mr Richard Anthony</v>
      </c>
      <c r="L303" s="47" t="str">
        <f>VLOOKUP('Programmes (ENG)'!L303, 'CWM &amp; Location'!B:D, 2, FALSE)</f>
        <v>Safle I'w Gadarnhau</v>
      </c>
      <c r="M303" s="47" t="str">
        <f>VLOOKUP('Programmes (ENG)'!M303, 'CWM &amp; Location'!B:D, 2, FALSE)</f>
        <v>Safle I'w Gadarnhau</v>
      </c>
      <c r="N303" s="47" t="str">
        <f>IF('Master List'!O303="", VLOOKUP('Master List'!N303, 'CWM &amp; Location'!B:D, 2, FALSE), CONCATENATE(VLOOKUP('Master List'!N303, 'CWM &amp; Location'!B:D, 2, FALSE), " / ", VLOOKUP('Master List'!O303, 'CWM &amp; Location'!B:D, 2, FALSE)))</f>
        <v>Arbenigedd I'w Gadarnhau</v>
      </c>
      <c r="O303" s="47" t="str">
        <f>IF('Programmes (ENG)'!O303="Supervisor to be confirmed", "Goruchwyliwr I'w Gadarnhau", 'Programmes (ENG)'!O303)</f>
        <v>Goruchwyliwr I'w Gadarnhau</v>
      </c>
      <c r="P303" s="47" t="str">
        <f>VLOOKUP('Programmes (ENG)'!P303, 'CWM &amp; Location'!B:D, 2, FALSE)</f>
        <v>Ysbyty Glan Clwyd</v>
      </c>
      <c r="Q303" s="47" t="str">
        <f>VLOOKUP('Programmes (ENG)'!Q303, 'CWM &amp; Location'!B:D, 2, FALSE)</f>
        <v>Y Rhyl</v>
      </c>
      <c r="R303" s="47" t="str">
        <f>IF('Master List'!U303="", VLOOKUP('Master List'!T303, 'CWM &amp; Location'!B:D, 2, FALSE), CONCATENATE(VLOOKUP('Master List'!T303, 'CWM &amp; Location'!B:D, 2, FALSE), " / ", VLOOKUP('Master List'!U303, 'CWM &amp; Location'!B:D, 2, FALSE)))</f>
        <v>Seiciatreg Gyffredinol</v>
      </c>
      <c r="S303" s="47" t="str">
        <f>IF('Programmes (ENG)'!S303="Supervisor to be confirmed", "Goruchwyliwr I'w Gadarnhau", 'Programmes (ENG)'!S303)</f>
        <v>Dr Stuart Porter</v>
      </c>
      <c r="T303" s="49" t="str">
        <f>IF('Master List'!Y303="", "", VLOOKUP('Programmes (ENG)'!T303, 'CWM &amp; Location'!B:D, 2, FALSE))</f>
        <v/>
      </c>
      <c r="U303" s="49" t="str">
        <f>IF(T303="", "", VLOOKUP('Programmes (ENG)'!U303, 'CWM &amp; Location'!B:D, 2, FALSE))</f>
        <v/>
      </c>
      <c r="V303" s="49" t="str">
        <f>IF('Programmes (ENG)'!V303="", "", VLOOKUP('Programmes (ENG)'!V303, 'CWM &amp; Location'!B:D, 2, FALSE))</f>
        <v/>
      </c>
      <c r="W303" s="49" t="str">
        <f>IF('Programmes (ENG)'!W303="", "", IF('Programmes (ENG)'!W303="Supervisor to be confirmed", 'CWM &amp; Location'!$C$207, 'Programmes (ENG)'!W303))</f>
        <v/>
      </c>
    </row>
    <row r="304" spans="1:23" ht="33.75" customHeight="1" x14ac:dyDescent="0.25">
      <c r="A304" s="47" t="str">
        <f>'Master List'!A304</f>
        <v>FP</v>
      </c>
      <c r="B304" s="47" t="str">
        <f>'Master List'!B304</f>
        <v>F2/7A1C/101c</v>
      </c>
      <c r="C304" s="47" t="str">
        <f>'Master List'!C304</f>
        <v>WAL/F2/101c</v>
      </c>
      <c r="D304" s="48">
        <f>'Programmes (ENG)'!D304</f>
        <v>1</v>
      </c>
      <c r="E304" s="54" t="str">
        <f t="shared" si="4"/>
        <v>Seiciatreg Gyffredinol, Llawdriniaeth Gyffredinol / Clust, Trwyn a Gwddf, Arbenigedd I'w Gadarnhau</v>
      </c>
      <c r="F304" s="49" t="str">
        <f>VLOOKUP('Programmes (ENG)'!F304, 'CWM &amp; Location'!B:D, 2, FALSE)</f>
        <v>Bwrdd Iechyd Prifysgol Betsi Cadwaladr</v>
      </c>
      <c r="G304" s="49" t="str">
        <f>IF('Programmes (ENG)'!G304="Supervisor to be confirmed", "Goruchwyliwr I'w Gadarnhau", 'Programmes (ENG)'!G304)</f>
        <v>Dr Stuart Porter</v>
      </c>
      <c r="H304" s="47" t="str">
        <f>VLOOKUP('Programmes (ENG)'!H304, 'CWM &amp; Location'!B:D, 2, FALSE)</f>
        <v>Ysbyty Glan Clwyd</v>
      </c>
      <c r="I304" s="47" t="str">
        <f>VLOOKUP('Programmes (ENG)'!I304, 'CWM &amp; Location'!B:D, 2, FALSE)</f>
        <v>Y Rhyl</v>
      </c>
      <c r="J304" s="47" t="str">
        <f>IF('Master List'!I304="", VLOOKUP('Master List'!H304, 'CWM &amp; Location'!B:D, 2, FALSE), CONCATENATE(VLOOKUP('Master List'!H304, 'CWM &amp; Location'!B:D, 2, FALSE), " / ", VLOOKUP('Master List'!I304, 'CWM &amp; Location'!B:D, 2, FALSE)))</f>
        <v>Seiciatreg Gyffredinol</v>
      </c>
      <c r="K304" s="47" t="str">
        <f>IF('Programmes (ENG)'!K304="Supervisor to be confirmed", "Goruchwyliwr I'w Gadarnhau", 'Programmes (ENG)'!K304)</f>
        <v>Dr Stuart Porter</v>
      </c>
      <c r="L304" s="47" t="str">
        <f>VLOOKUP('Programmes (ENG)'!L304, 'CWM &amp; Location'!B:D, 2, FALSE)</f>
        <v>Ysbyty Glan Clwyd</v>
      </c>
      <c r="M304" s="47" t="str">
        <f>VLOOKUP('Programmes (ENG)'!M304, 'CWM &amp; Location'!B:D, 2, FALSE)</f>
        <v>Y Rhyl</v>
      </c>
      <c r="N304" s="47" t="str">
        <f>IF('Master List'!O304="", VLOOKUP('Master List'!N304, 'CWM &amp; Location'!B:D, 2, FALSE), CONCATENATE(VLOOKUP('Master List'!N304, 'CWM &amp; Location'!B:D, 2, FALSE), " / ", VLOOKUP('Master List'!O304, 'CWM &amp; Location'!B:D, 2, FALSE)))</f>
        <v>Llawdriniaeth Gyffredinol / Clust, Trwyn a Gwddf</v>
      </c>
      <c r="O304" s="47" t="str">
        <f>IF('Programmes (ENG)'!O304="Supervisor to be confirmed", "Goruchwyliwr I'w Gadarnhau", 'Programmes (ENG)'!O304)</f>
        <v>Mr Richard Anthony</v>
      </c>
      <c r="P304" s="47" t="str">
        <f>VLOOKUP('Programmes (ENG)'!P304, 'CWM &amp; Location'!B:D, 2, FALSE)</f>
        <v>Safle I'w Gadarnhau</v>
      </c>
      <c r="Q304" s="47" t="str">
        <f>VLOOKUP('Programmes (ENG)'!Q304, 'CWM &amp; Location'!B:D, 2, FALSE)</f>
        <v>Safle I'w Gadarnhau</v>
      </c>
      <c r="R304" s="47" t="str">
        <f>IF('Master List'!U304="", VLOOKUP('Master List'!T304, 'CWM &amp; Location'!B:D, 2, FALSE), CONCATENATE(VLOOKUP('Master List'!T304, 'CWM &amp; Location'!B:D, 2, FALSE), " / ", VLOOKUP('Master List'!U304, 'CWM &amp; Location'!B:D, 2, FALSE)))</f>
        <v>Arbenigedd I'w Gadarnhau</v>
      </c>
      <c r="S304" s="47" t="str">
        <f>IF('Programmes (ENG)'!S304="Supervisor to be confirmed", "Goruchwyliwr I'w Gadarnhau", 'Programmes (ENG)'!S304)</f>
        <v>Goruchwyliwr I'w Gadarnhau</v>
      </c>
      <c r="T304" s="49" t="str">
        <f>IF('Master List'!Y304="", "", VLOOKUP('Programmes (ENG)'!T304, 'CWM &amp; Location'!B:D, 2, FALSE))</f>
        <v/>
      </c>
      <c r="U304" s="49" t="str">
        <f>IF(T304="", "", VLOOKUP('Programmes (ENG)'!U304, 'CWM &amp; Location'!B:D, 2, FALSE))</f>
        <v/>
      </c>
      <c r="V304" s="49" t="str">
        <f>IF('Programmes (ENG)'!V304="", "", VLOOKUP('Programmes (ENG)'!V304, 'CWM &amp; Location'!B:D, 2, FALSE))</f>
        <v/>
      </c>
      <c r="W304" s="49" t="str">
        <f>IF('Programmes (ENG)'!W304="", "", IF('Programmes (ENG)'!W304="Supervisor to be confirmed", 'CWM &amp; Location'!$C$207, 'Programmes (ENG)'!W304))</f>
        <v/>
      </c>
    </row>
    <row r="305" spans="1:23" ht="33.75" customHeight="1" x14ac:dyDescent="0.25">
      <c r="A305" s="47" t="str">
        <f>'Master List'!A305</f>
        <v>FP</v>
      </c>
      <c r="B305" s="47" t="str">
        <f>'Master List'!B305</f>
        <v>F2/7A1W/102a</v>
      </c>
      <c r="C305" s="47" t="str">
        <f>'Master List'!C305</f>
        <v>WAL/F2/102a</v>
      </c>
      <c r="D305" s="48">
        <f>'Programmes (ENG)'!D305</f>
        <v>1</v>
      </c>
      <c r="E305" s="54" t="str">
        <f t="shared" si="4"/>
        <v>Meddygaeth Frys, Llawdriniaeth Gyffredinol / Llawdriniaeth y Colon a'r Rhefr, Anestheteg</v>
      </c>
      <c r="F305" s="49" t="str">
        <f>VLOOKUP('Programmes (ENG)'!F305, 'CWM &amp; Location'!B:D, 2, FALSE)</f>
        <v>Bwrdd Iechyd Prifysgol Betsi Cadwaladr</v>
      </c>
      <c r="G305" s="49" t="str">
        <f>IF('Programmes (ENG)'!G305="Supervisor to be confirmed", "Goruchwyliwr I'w Gadarnhau", 'Programmes (ENG)'!G305)</f>
        <v>Dr Rob Perry</v>
      </c>
      <c r="H305" s="47" t="str">
        <f>VLOOKUP('Programmes (ENG)'!H305, 'CWM &amp; Location'!B:D, 2, FALSE)</f>
        <v>Ysbyty Gwynedd</v>
      </c>
      <c r="I305" s="47" t="str">
        <f>VLOOKUP('Programmes (ENG)'!I305, 'CWM &amp; Location'!B:D, 2, FALSE)</f>
        <v>Bangor</v>
      </c>
      <c r="J305" s="47" t="str">
        <f>IF('Master List'!I305="", VLOOKUP('Master List'!H305, 'CWM &amp; Location'!B:D, 2, FALSE), CONCATENATE(VLOOKUP('Master List'!H305, 'CWM &amp; Location'!B:D, 2, FALSE), " / ", VLOOKUP('Master List'!I305, 'CWM &amp; Location'!B:D, 2, FALSE)))</f>
        <v>Meddygaeth Frys</v>
      </c>
      <c r="K305" s="47" t="str">
        <f>IF('Programmes (ENG)'!K305="Supervisor to be confirmed", "Goruchwyliwr I'w Gadarnhau", 'Programmes (ENG)'!K305)</f>
        <v>Dr Rob Perry</v>
      </c>
      <c r="L305" s="47" t="str">
        <f>VLOOKUP('Programmes (ENG)'!L305, 'CWM &amp; Location'!B:D, 2, FALSE)</f>
        <v>Ysbyty Gwynedd</v>
      </c>
      <c r="M305" s="47" t="str">
        <f>VLOOKUP('Programmes (ENG)'!M305, 'CWM &amp; Location'!B:D, 2, FALSE)</f>
        <v>Bangor</v>
      </c>
      <c r="N305" s="47" t="str">
        <f>IF('Master List'!O305="", VLOOKUP('Master List'!N305, 'CWM &amp; Location'!B:D, 2, FALSE), CONCATENATE(VLOOKUP('Master List'!N305, 'CWM &amp; Location'!B:D, 2, FALSE), " / ", VLOOKUP('Master List'!O305, 'CWM &amp; Location'!B:D, 2, FALSE)))</f>
        <v>Llawdriniaeth Gyffredinol / Llawdriniaeth y Colon a'r Rhefr</v>
      </c>
      <c r="O305" s="47" t="str">
        <f>IF('Programmes (ENG)'!O305="Supervisor to be confirmed", "Goruchwyliwr I'w Gadarnhau", 'Programmes (ENG)'!O305)</f>
        <v>Mr Nik Abdullah</v>
      </c>
      <c r="P305" s="47" t="str">
        <f>VLOOKUP('Programmes (ENG)'!P305, 'CWM &amp; Location'!B:D, 2, FALSE)</f>
        <v>Ysbyty Gwynedd</v>
      </c>
      <c r="Q305" s="47" t="str">
        <f>VLOOKUP('Programmes (ENG)'!Q305, 'CWM &amp; Location'!B:D, 2, FALSE)</f>
        <v>Bangor</v>
      </c>
      <c r="R305" s="47" t="str">
        <f>IF('Master List'!U305="", VLOOKUP('Master List'!T305, 'CWM &amp; Location'!B:D, 2, FALSE), CONCATENATE(VLOOKUP('Master List'!T305, 'CWM &amp; Location'!B:D, 2, FALSE), " / ", VLOOKUP('Master List'!U305, 'CWM &amp; Location'!B:D, 2, FALSE)))</f>
        <v>Anestheteg</v>
      </c>
      <c r="S305" s="47" t="str">
        <f>IF('Programmes (ENG)'!S305="Supervisor to be confirmed", "Goruchwyliwr I'w Gadarnhau", 'Programmes (ENG)'!S305)</f>
        <v>Dr Stephan Clements</v>
      </c>
      <c r="T305" s="49" t="str">
        <f>IF('Master List'!Y305="", "", VLOOKUP('Programmes (ENG)'!T305, 'CWM &amp; Location'!B:D, 2, FALSE))</f>
        <v/>
      </c>
      <c r="U305" s="49" t="str">
        <f>IF(T305="", "", VLOOKUP('Programmes (ENG)'!U305, 'CWM &amp; Location'!B:D, 2, FALSE))</f>
        <v/>
      </c>
      <c r="V305" s="49" t="str">
        <f>IF('Programmes (ENG)'!V305="", "", VLOOKUP('Programmes (ENG)'!V305, 'CWM &amp; Location'!B:D, 2, FALSE))</f>
        <v/>
      </c>
      <c r="W305" s="49" t="str">
        <f>IF('Programmes (ENG)'!W305="", "", IF('Programmes (ENG)'!W305="Supervisor to be confirmed", 'CWM &amp; Location'!$C$207, 'Programmes (ENG)'!W305))</f>
        <v/>
      </c>
    </row>
    <row r="306" spans="1:23" ht="33.75" customHeight="1" x14ac:dyDescent="0.25">
      <c r="A306" s="47" t="str">
        <f>'Master List'!A306</f>
        <v>FP</v>
      </c>
      <c r="B306" s="47" t="str">
        <f>'Master List'!B306</f>
        <v>F2/7A1W/102b</v>
      </c>
      <c r="C306" s="47" t="str">
        <f>'Master List'!C306</f>
        <v>WAL/F2/102b</v>
      </c>
      <c r="D306" s="48">
        <f>'Programmes (ENG)'!D306</f>
        <v>1</v>
      </c>
      <c r="E306" s="54" t="str">
        <f t="shared" si="4"/>
        <v>Anestheteg, Meddygaeth Frys, Llawdriniaeth Gyffredinol / Llawdriniaeth y Colon a'r Rhefr</v>
      </c>
      <c r="F306" s="49" t="str">
        <f>VLOOKUP('Programmes (ENG)'!F306, 'CWM &amp; Location'!B:D, 2, FALSE)</f>
        <v>Bwrdd Iechyd Prifysgol Betsi Cadwaladr</v>
      </c>
      <c r="G306" s="49" t="str">
        <f>IF('Programmes (ENG)'!G306="Supervisor to be confirmed", "Goruchwyliwr I'w Gadarnhau", 'Programmes (ENG)'!G306)</f>
        <v>Dr Stephan Clements</v>
      </c>
      <c r="H306" s="47" t="str">
        <f>VLOOKUP('Programmes (ENG)'!H306, 'CWM &amp; Location'!B:D, 2, FALSE)</f>
        <v>Ysbyty Gwynedd</v>
      </c>
      <c r="I306" s="47" t="str">
        <f>VLOOKUP('Programmes (ENG)'!I306, 'CWM &amp; Location'!B:D, 2, FALSE)</f>
        <v>Bangor</v>
      </c>
      <c r="J306" s="47" t="str">
        <f>IF('Master List'!I306="", VLOOKUP('Master List'!H306, 'CWM &amp; Location'!B:D, 2, FALSE), CONCATENATE(VLOOKUP('Master List'!H306, 'CWM &amp; Location'!B:D, 2, FALSE), " / ", VLOOKUP('Master List'!I306, 'CWM &amp; Location'!B:D, 2, FALSE)))</f>
        <v>Anestheteg</v>
      </c>
      <c r="K306" s="47" t="str">
        <f>IF('Programmes (ENG)'!K306="Supervisor to be confirmed", "Goruchwyliwr I'w Gadarnhau", 'Programmes (ENG)'!K306)</f>
        <v>Dr Stephan Clements</v>
      </c>
      <c r="L306" s="47" t="str">
        <f>VLOOKUP('Programmes (ENG)'!L306, 'CWM &amp; Location'!B:D, 2, FALSE)</f>
        <v>Ysbyty Gwynedd</v>
      </c>
      <c r="M306" s="47" t="str">
        <f>VLOOKUP('Programmes (ENG)'!M306, 'CWM &amp; Location'!B:D, 2, FALSE)</f>
        <v>Bangor</v>
      </c>
      <c r="N306" s="47" t="str">
        <f>IF('Master List'!O306="", VLOOKUP('Master List'!N306, 'CWM &amp; Location'!B:D, 2, FALSE), CONCATENATE(VLOOKUP('Master List'!N306, 'CWM &amp; Location'!B:D, 2, FALSE), " / ", VLOOKUP('Master List'!O306, 'CWM &amp; Location'!B:D, 2, FALSE)))</f>
        <v>Meddygaeth Frys</v>
      </c>
      <c r="O306" s="47" t="str">
        <f>IF('Programmes (ENG)'!O306="Supervisor to be confirmed", "Goruchwyliwr I'w Gadarnhau", 'Programmes (ENG)'!O306)</f>
        <v>Dr Rob Perry</v>
      </c>
      <c r="P306" s="47" t="str">
        <f>VLOOKUP('Programmes (ENG)'!P306, 'CWM &amp; Location'!B:D, 2, FALSE)</f>
        <v>Ysbyty Gwynedd</v>
      </c>
      <c r="Q306" s="47" t="str">
        <f>VLOOKUP('Programmes (ENG)'!Q306, 'CWM &amp; Location'!B:D, 2, FALSE)</f>
        <v>Bangor</v>
      </c>
      <c r="R306" s="47" t="str">
        <f>IF('Master List'!U306="", VLOOKUP('Master List'!T306, 'CWM &amp; Location'!B:D, 2, FALSE), CONCATENATE(VLOOKUP('Master List'!T306, 'CWM &amp; Location'!B:D, 2, FALSE), " / ", VLOOKUP('Master List'!U306, 'CWM &amp; Location'!B:D, 2, FALSE)))</f>
        <v>Llawdriniaeth Gyffredinol / Llawdriniaeth y Colon a'r Rhefr</v>
      </c>
      <c r="S306" s="47" t="str">
        <f>IF('Programmes (ENG)'!S306="Supervisor to be confirmed", "Goruchwyliwr I'w Gadarnhau", 'Programmes (ENG)'!S306)</f>
        <v>Mr Nik Abdullah</v>
      </c>
      <c r="T306" s="49" t="str">
        <f>IF('Master List'!Y306="", "", VLOOKUP('Programmes (ENG)'!T306, 'CWM &amp; Location'!B:D, 2, FALSE))</f>
        <v/>
      </c>
      <c r="U306" s="49" t="str">
        <f>IF(T306="", "", VLOOKUP('Programmes (ENG)'!U306, 'CWM &amp; Location'!B:D, 2, FALSE))</f>
        <v/>
      </c>
      <c r="V306" s="49" t="str">
        <f>IF('Programmes (ENG)'!V306="", "", VLOOKUP('Programmes (ENG)'!V306, 'CWM &amp; Location'!B:D, 2, FALSE))</f>
        <v/>
      </c>
      <c r="W306" s="49" t="str">
        <f>IF('Programmes (ENG)'!W306="", "", IF('Programmes (ENG)'!W306="Supervisor to be confirmed", 'CWM &amp; Location'!$C$207, 'Programmes (ENG)'!W306))</f>
        <v/>
      </c>
    </row>
    <row r="307" spans="1:23" ht="33.75" customHeight="1" x14ac:dyDescent="0.25">
      <c r="A307" s="47" t="str">
        <f>'Master List'!A307</f>
        <v>FP</v>
      </c>
      <c r="B307" s="47" t="str">
        <f>'Master List'!B307</f>
        <v>F2/7A1W/102c</v>
      </c>
      <c r="C307" s="47" t="str">
        <f>'Master List'!C307</f>
        <v>WAL/F2/102c</v>
      </c>
      <c r="D307" s="48">
        <f>'Programmes (ENG)'!D307</f>
        <v>1</v>
      </c>
      <c r="E307" s="54" t="str">
        <f t="shared" si="4"/>
        <v>Llawdriniaeth Gyffredinol / Llawdriniaeth y Colon a'r Rhefr, Anestheteg, Meddygaeth Frys</v>
      </c>
      <c r="F307" s="49" t="str">
        <f>VLOOKUP('Programmes (ENG)'!F307, 'CWM &amp; Location'!B:D, 2, FALSE)</f>
        <v>Bwrdd Iechyd Prifysgol Betsi Cadwaladr</v>
      </c>
      <c r="G307" s="49" t="str">
        <f>IF('Programmes (ENG)'!G307="Supervisor to be confirmed", "Goruchwyliwr I'w Gadarnhau", 'Programmes (ENG)'!G307)</f>
        <v>Mr Nik Abdullah</v>
      </c>
      <c r="H307" s="47" t="str">
        <f>VLOOKUP('Programmes (ENG)'!H307, 'CWM &amp; Location'!B:D, 2, FALSE)</f>
        <v>Ysbyty Gwynedd</v>
      </c>
      <c r="I307" s="47" t="str">
        <f>VLOOKUP('Programmes (ENG)'!I307, 'CWM &amp; Location'!B:D, 2, FALSE)</f>
        <v>Bangor</v>
      </c>
      <c r="J307" s="47" t="str">
        <f>IF('Master List'!I307="", VLOOKUP('Master List'!H307, 'CWM &amp; Location'!B:D, 2, FALSE), CONCATENATE(VLOOKUP('Master List'!H307, 'CWM &amp; Location'!B:D, 2, FALSE), " / ", VLOOKUP('Master List'!I307, 'CWM &amp; Location'!B:D, 2, FALSE)))</f>
        <v>Llawdriniaeth Gyffredinol / Llawdriniaeth y Colon a'r Rhefr</v>
      </c>
      <c r="K307" s="47" t="str">
        <f>IF('Programmes (ENG)'!K307="Supervisor to be confirmed", "Goruchwyliwr I'w Gadarnhau", 'Programmes (ENG)'!K307)</f>
        <v>Mr Nik Abdullah</v>
      </c>
      <c r="L307" s="47" t="str">
        <f>VLOOKUP('Programmes (ENG)'!L307, 'CWM &amp; Location'!B:D, 2, FALSE)</f>
        <v>Ysbyty Gwynedd</v>
      </c>
      <c r="M307" s="47" t="str">
        <f>VLOOKUP('Programmes (ENG)'!M307, 'CWM &amp; Location'!B:D, 2, FALSE)</f>
        <v>Bangor</v>
      </c>
      <c r="N307" s="47" t="str">
        <f>IF('Master List'!O307="", VLOOKUP('Master List'!N307, 'CWM &amp; Location'!B:D, 2, FALSE), CONCATENATE(VLOOKUP('Master List'!N307, 'CWM &amp; Location'!B:D, 2, FALSE), " / ", VLOOKUP('Master List'!O307, 'CWM &amp; Location'!B:D, 2, FALSE)))</f>
        <v>Anestheteg</v>
      </c>
      <c r="O307" s="47" t="str">
        <f>IF('Programmes (ENG)'!O307="Supervisor to be confirmed", "Goruchwyliwr I'w Gadarnhau", 'Programmes (ENG)'!O307)</f>
        <v>Dr Stephan Clements</v>
      </c>
      <c r="P307" s="47" t="str">
        <f>VLOOKUP('Programmes (ENG)'!P307, 'CWM &amp; Location'!B:D, 2, FALSE)</f>
        <v>Ysbyty Gwynedd</v>
      </c>
      <c r="Q307" s="47" t="str">
        <f>VLOOKUP('Programmes (ENG)'!Q307, 'CWM &amp; Location'!B:D, 2, FALSE)</f>
        <v>Bangor</v>
      </c>
      <c r="R307" s="47" t="str">
        <f>IF('Master List'!U307="", VLOOKUP('Master List'!T307, 'CWM &amp; Location'!B:D, 2, FALSE), CONCATENATE(VLOOKUP('Master List'!T307, 'CWM &amp; Location'!B:D, 2, FALSE), " / ", VLOOKUP('Master List'!U307, 'CWM &amp; Location'!B:D, 2, FALSE)))</f>
        <v>Meddygaeth Frys</v>
      </c>
      <c r="S307" s="47" t="str">
        <f>IF('Programmes (ENG)'!S307="Supervisor to be confirmed", "Goruchwyliwr I'w Gadarnhau", 'Programmes (ENG)'!S307)</f>
        <v>Dr Rob Perry</v>
      </c>
      <c r="T307" s="49" t="str">
        <f>IF('Master List'!Y307="", "", VLOOKUP('Programmes (ENG)'!T307, 'CWM &amp; Location'!B:D, 2, FALSE))</f>
        <v/>
      </c>
      <c r="U307" s="49" t="str">
        <f>IF(T307="", "", VLOOKUP('Programmes (ENG)'!U307, 'CWM &amp; Location'!B:D, 2, FALSE))</f>
        <v/>
      </c>
      <c r="V307" s="49" t="str">
        <f>IF('Programmes (ENG)'!V307="", "", VLOOKUP('Programmes (ENG)'!V307, 'CWM &amp; Location'!B:D, 2, FALSE))</f>
        <v/>
      </c>
      <c r="W307" s="49" t="str">
        <f>IF('Programmes (ENG)'!W307="", "", IF('Programmes (ENG)'!W307="Supervisor to be confirmed", 'CWM &amp; Location'!$C$207, 'Programmes (ENG)'!W307))</f>
        <v/>
      </c>
    </row>
    <row r="308" spans="1:23" ht="33.75" customHeight="1" x14ac:dyDescent="0.25">
      <c r="A308" s="47" t="str">
        <f>'Master List'!A308</f>
        <v>FP</v>
      </c>
      <c r="B308" s="47" t="str">
        <f>'Master List'!B308</f>
        <v>F2/7A1W/103a</v>
      </c>
      <c r="C308" s="47" t="str">
        <f>'Master List'!C308</f>
        <v>WAL/F2/103a</v>
      </c>
      <c r="D308" s="48">
        <f>'Programmes (ENG)'!D308</f>
        <v>1</v>
      </c>
      <c r="E308" s="54" t="str">
        <f t="shared" si="4"/>
        <v>Meddygaeth Frys, Seiciatreg Gyffredinol / Seiciatreg Oedolion, Meddygaeth Gofal Dwys</v>
      </c>
      <c r="F308" s="49" t="str">
        <f>VLOOKUP('Programmes (ENG)'!F308, 'CWM &amp; Location'!B:D, 2, FALSE)</f>
        <v>Bwrdd Iechyd Prifysgol Betsi Cadwaladr</v>
      </c>
      <c r="G308" s="49" t="str">
        <f>IF('Programmes (ENG)'!G308="Supervisor to be confirmed", "Goruchwyliwr I'w Gadarnhau", 'Programmes (ENG)'!G308)</f>
        <v>Dr Rob Perry</v>
      </c>
      <c r="H308" s="47" t="str">
        <f>VLOOKUP('Programmes (ENG)'!H308, 'CWM &amp; Location'!B:D, 2, FALSE)</f>
        <v>Ysbyty Gwynedd</v>
      </c>
      <c r="I308" s="47" t="str">
        <f>VLOOKUP('Programmes (ENG)'!I308, 'CWM &amp; Location'!B:D, 2, FALSE)</f>
        <v>Bangor</v>
      </c>
      <c r="J308" s="47" t="str">
        <f>IF('Master List'!I308="", VLOOKUP('Master List'!H308, 'CWM &amp; Location'!B:D, 2, FALSE), CONCATENATE(VLOOKUP('Master List'!H308, 'CWM &amp; Location'!B:D, 2, FALSE), " / ", VLOOKUP('Master List'!I308, 'CWM &amp; Location'!B:D, 2, FALSE)))</f>
        <v>Meddygaeth Frys</v>
      </c>
      <c r="K308" s="47" t="str">
        <f>IF('Programmes (ENG)'!K308="Supervisor to be confirmed", "Goruchwyliwr I'w Gadarnhau", 'Programmes (ENG)'!K308)</f>
        <v>Dr Rob Perry</v>
      </c>
      <c r="L308" s="47" t="str">
        <f>VLOOKUP('Programmes (ENG)'!L308, 'CWM &amp; Location'!B:D, 2, FALSE)</f>
        <v>Ysbyty Cefni</v>
      </c>
      <c r="M308" s="47" t="str">
        <f>VLOOKUP('Programmes (ENG)'!M308, 'CWM &amp; Location'!B:D, 2, FALSE)</f>
        <v>Llangefni</v>
      </c>
      <c r="N308" s="47" t="str">
        <f>IF('Master List'!O308="", VLOOKUP('Master List'!N308, 'CWM &amp; Location'!B:D, 2, FALSE), CONCATENATE(VLOOKUP('Master List'!N308, 'CWM &amp; Location'!B:D, 2, FALSE), " / ", VLOOKUP('Master List'!O308, 'CWM &amp; Location'!B:D, 2, FALSE)))</f>
        <v>Seiciatreg Gyffredinol / Seiciatreg Oedolion</v>
      </c>
      <c r="O308" s="47" t="str">
        <f>IF('Programmes (ENG)'!O308="Supervisor to be confirmed", "Goruchwyliwr I'w Gadarnhau", 'Programmes (ENG)'!O308)</f>
        <v>Dr Erik Van Diepen</v>
      </c>
      <c r="P308" s="47" t="str">
        <f>VLOOKUP('Programmes (ENG)'!P308, 'CWM &amp; Location'!B:D, 2, FALSE)</f>
        <v>Ysbyty Gwynedd</v>
      </c>
      <c r="Q308" s="47" t="str">
        <f>VLOOKUP('Programmes (ENG)'!Q308, 'CWM &amp; Location'!B:D, 2, FALSE)</f>
        <v>Bangor</v>
      </c>
      <c r="R308" s="47" t="str">
        <f>IF('Master List'!U308="", VLOOKUP('Master List'!T308, 'CWM &amp; Location'!B:D, 2, FALSE), CONCATENATE(VLOOKUP('Master List'!T308, 'CWM &amp; Location'!B:D, 2, FALSE), " / ", VLOOKUP('Master List'!U308, 'CWM &amp; Location'!B:D, 2, FALSE)))</f>
        <v>Meddygaeth Gofal Dwys</v>
      </c>
      <c r="S308" s="47" t="str">
        <f>IF('Programmes (ENG)'!S308="Supervisor to be confirmed", "Goruchwyliwr I'w Gadarnhau", 'Programmes (ENG)'!S308)</f>
        <v>Dr Chris Thorpe</v>
      </c>
      <c r="T308" s="49" t="str">
        <f>IF('Master List'!Y308="", "", VLOOKUP('Programmes (ENG)'!T308, 'CWM &amp; Location'!B:D, 2, FALSE))</f>
        <v/>
      </c>
      <c r="U308" s="49" t="str">
        <f>IF(T308="", "", VLOOKUP('Programmes (ENG)'!U308, 'CWM &amp; Location'!B:D, 2, FALSE))</f>
        <v/>
      </c>
      <c r="V308" s="49" t="str">
        <f>IF('Programmes (ENG)'!V308="", "", VLOOKUP('Programmes (ENG)'!V308, 'CWM &amp; Location'!B:D, 2, FALSE))</f>
        <v/>
      </c>
      <c r="W308" s="49" t="str">
        <f>IF('Programmes (ENG)'!W308="", "", IF('Programmes (ENG)'!W308="Supervisor to be confirmed", 'CWM &amp; Location'!$C$207, 'Programmes (ENG)'!W308))</f>
        <v/>
      </c>
    </row>
    <row r="309" spans="1:23" ht="33.75" customHeight="1" x14ac:dyDescent="0.25">
      <c r="A309" s="47" t="str">
        <f>'Master List'!A309</f>
        <v>FP</v>
      </c>
      <c r="B309" s="47" t="str">
        <f>'Master List'!B309</f>
        <v>F2/7A1W/103b</v>
      </c>
      <c r="C309" s="47" t="str">
        <f>'Master List'!C309</f>
        <v>WAL/F2/103b</v>
      </c>
      <c r="D309" s="48">
        <f>'Programmes (ENG)'!D309</f>
        <v>1</v>
      </c>
      <c r="E309" s="54" t="str">
        <f t="shared" si="4"/>
        <v>Meddygaeth Gofal Dwys, Meddygaeth Frys, Seiciatreg Gyffredinol / Seiciatreg Oedolion</v>
      </c>
      <c r="F309" s="49" t="str">
        <f>VLOOKUP('Programmes (ENG)'!F309, 'CWM &amp; Location'!B:D, 2, FALSE)</f>
        <v>Bwrdd Iechyd Prifysgol Betsi Cadwaladr</v>
      </c>
      <c r="G309" s="49" t="str">
        <f>IF('Programmes (ENG)'!G309="Supervisor to be confirmed", "Goruchwyliwr I'w Gadarnhau", 'Programmes (ENG)'!G309)</f>
        <v>Dr Chris Thorpe</v>
      </c>
      <c r="H309" s="47" t="str">
        <f>VLOOKUP('Programmes (ENG)'!H309, 'CWM &amp; Location'!B:D, 2, FALSE)</f>
        <v>Ysbyty Gwynedd</v>
      </c>
      <c r="I309" s="47" t="str">
        <f>VLOOKUP('Programmes (ENG)'!I309, 'CWM &amp; Location'!B:D, 2, FALSE)</f>
        <v>Bangor</v>
      </c>
      <c r="J309" s="47" t="str">
        <f>IF('Master List'!I309="", VLOOKUP('Master List'!H309, 'CWM &amp; Location'!B:D, 2, FALSE), CONCATENATE(VLOOKUP('Master List'!H309, 'CWM &amp; Location'!B:D, 2, FALSE), " / ", VLOOKUP('Master List'!I309, 'CWM &amp; Location'!B:D, 2, FALSE)))</f>
        <v>Meddygaeth Gofal Dwys</v>
      </c>
      <c r="K309" s="47" t="str">
        <f>IF('Programmes (ENG)'!K309="Supervisor to be confirmed", "Goruchwyliwr I'w Gadarnhau", 'Programmes (ENG)'!K309)</f>
        <v>Dr Chris Thorpe</v>
      </c>
      <c r="L309" s="47" t="str">
        <f>VLOOKUP('Programmes (ENG)'!L309, 'CWM &amp; Location'!B:D, 2, FALSE)</f>
        <v>Ysbyty Gwynedd</v>
      </c>
      <c r="M309" s="47" t="str">
        <f>VLOOKUP('Programmes (ENG)'!M309, 'CWM &amp; Location'!B:D, 2, FALSE)</f>
        <v>Bangor</v>
      </c>
      <c r="N309" s="47" t="str">
        <f>IF('Master List'!O309="", VLOOKUP('Master List'!N309, 'CWM &amp; Location'!B:D, 2, FALSE), CONCATENATE(VLOOKUP('Master List'!N309, 'CWM &amp; Location'!B:D, 2, FALSE), " / ", VLOOKUP('Master List'!O309, 'CWM &amp; Location'!B:D, 2, FALSE)))</f>
        <v>Meddygaeth Frys</v>
      </c>
      <c r="O309" s="47" t="str">
        <f>IF('Programmes (ENG)'!O309="Supervisor to be confirmed", "Goruchwyliwr I'w Gadarnhau", 'Programmes (ENG)'!O309)</f>
        <v>Dr Rob Perry</v>
      </c>
      <c r="P309" s="47" t="str">
        <f>VLOOKUP('Programmes (ENG)'!P309, 'CWM &amp; Location'!B:D, 2, FALSE)</f>
        <v>Ysbyty Cefni</v>
      </c>
      <c r="Q309" s="47" t="str">
        <f>VLOOKUP('Programmes (ENG)'!Q309, 'CWM &amp; Location'!B:D, 2, FALSE)</f>
        <v>Llangefni</v>
      </c>
      <c r="R309" s="47" t="str">
        <f>IF('Master List'!U309="", VLOOKUP('Master List'!T309, 'CWM &amp; Location'!B:D, 2, FALSE), CONCATENATE(VLOOKUP('Master List'!T309, 'CWM &amp; Location'!B:D, 2, FALSE), " / ", VLOOKUP('Master List'!U309, 'CWM &amp; Location'!B:D, 2, FALSE)))</f>
        <v>Seiciatreg Gyffredinol / Seiciatreg Oedolion</v>
      </c>
      <c r="S309" s="47" t="str">
        <f>IF('Programmes (ENG)'!S309="Supervisor to be confirmed", "Goruchwyliwr I'w Gadarnhau", 'Programmes (ENG)'!S309)</f>
        <v>Dr Erik Van Diepen</v>
      </c>
      <c r="T309" s="49" t="str">
        <f>IF('Master List'!Y309="", "", VLOOKUP('Programmes (ENG)'!T309, 'CWM &amp; Location'!B:D, 2, FALSE))</f>
        <v/>
      </c>
      <c r="U309" s="49" t="str">
        <f>IF(T309="", "", VLOOKUP('Programmes (ENG)'!U309, 'CWM &amp; Location'!B:D, 2, FALSE))</f>
        <v/>
      </c>
      <c r="V309" s="49" t="str">
        <f>IF('Programmes (ENG)'!V309="", "", VLOOKUP('Programmes (ENG)'!V309, 'CWM &amp; Location'!B:D, 2, FALSE))</f>
        <v/>
      </c>
      <c r="W309" s="49" t="str">
        <f>IF('Programmes (ENG)'!W309="", "", IF('Programmes (ENG)'!W309="Supervisor to be confirmed", 'CWM &amp; Location'!$C$207, 'Programmes (ENG)'!W309))</f>
        <v/>
      </c>
    </row>
    <row r="310" spans="1:23" ht="33.75" customHeight="1" x14ac:dyDescent="0.25">
      <c r="A310" s="47" t="str">
        <f>'Master List'!A310</f>
        <v>FP</v>
      </c>
      <c r="B310" s="47" t="str">
        <f>'Master List'!B310</f>
        <v>F2/7A1W/103c</v>
      </c>
      <c r="C310" s="47" t="str">
        <f>'Master List'!C310</f>
        <v>WAL/F2/103c</v>
      </c>
      <c r="D310" s="48">
        <f>'Programmes (ENG)'!D310</f>
        <v>1</v>
      </c>
      <c r="E310" s="54" t="str">
        <f t="shared" si="4"/>
        <v>Seiciatreg Gyffredinol / Seiciatreg Oedolion, Meddygaeth Gofal Dwys, Meddygaeth Frys</v>
      </c>
      <c r="F310" s="49" t="str">
        <f>VLOOKUP('Programmes (ENG)'!F310, 'CWM &amp; Location'!B:D, 2, FALSE)</f>
        <v>Bwrdd Iechyd Prifysgol Betsi Cadwaladr</v>
      </c>
      <c r="G310" s="49" t="str">
        <f>IF('Programmes (ENG)'!G310="Supervisor to be confirmed", "Goruchwyliwr I'w Gadarnhau", 'Programmes (ENG)'!G310)</f>
        <v>Dr Erik Van Diepen</v>
      </c>
      <c r="H310" s="47" t="str">
        <f>VLOOKUP('Programmes (ENG)'!H310, 'CWM &amp; Location'!B:D, 2, FALSE)</f>
        <v>Ysbyty Cefni</v>
      </c>
      <c r="I310" s="47" t="str">
        <f>VLOOKUP('Programmes (ENG)'!I310, 'CWM &amp; Location'!B:D, 2, FALSE)</f>
        <v>Llangefni</v>
      </c>
      <c r="J310" s="47" t="str">
        <f>IF('Master List'!I310="", VLOOKUP('Master List'!H310, 'CWM &amp; Location'!B:D, 2, FALSE), CONCATENATE(VLOOKUP('Master List'!H310, 'CWM &amp; Location'!B:D, 2, FALSE), " / ", VLOOKUP('Master List'!I310, 'CWM &amp; Location'!B:D, 2, FALSE)))</f>
        <v>Seiciatreg Gyffredinol / Seiciatreg Oedolion</v>
      </c>
      <c r="K310" s="47" t="str">
        <f>IF('Programmes (ENG)'!K310="Supervisor to be confirmed", "Goruchwyliwr I'w Gadarnhau", 'Programmes (ENG)'!K310)</f>
        <v>Dr Erik Van Diepen</v>
      </c>
      <c r="L310" s="47" t="str">
        <f>VLOOKUP('Programmes (ENG)'!L310, 'CWM &amp; Location'!B:D, 2, FALSE)</f>
        <v>Ysbyty Gwynedd</v>
      </c>
      <c r="M310" s="47" t="str">
        <f>VLOOKUP('Programmes (ENG)'!M310, 'CWM &amp; Location'!B:D, 2, FALSE)</f>
        <v>Bangor</v>
      </c>
      <c r="N310" s="47" t="str">
        <f>IF('Master List'!O310="", VLOOKUP('Master List'!N310, 'CWM &amp; Location'!B:D, 2, FALSE), CONCATENATE(VLOOKUP('Master List'!N310, 'CWM &amp; Location'!B:D, 2, FALSE), " / ", VLOOKUP('Master List'!O310, 'CWM &amp; Location'!B:D, 2, FALSE)))</f>
        <v>Meddygaeth Gofal Dwys</v>
      </c>
      <c r="O310" s="47" t="str">
        <f>IF('Programmes (ENG)'!O310="Supervisor to be confirmed", "Goruchwyliwr I'w Gadarnhau", 'Programmes (ENG)'!O310)</f>
        <v>Dr Chris Thorpe</v>
      </c>
      <c r="P310" s="47" t="str">
        <f>VLOOKUP('Programmes (ENG)'!P310, 'CWM &amp; Location'!B:D, 2, FALSE)</f>
        <v>Ysbyty Gwynedd</v>
      </c>
      <c r="Q310" s="47" t="str">
        <f>VLOOKUP('Programmes (ENG)'!Q310, 'CWM &amp; Location'!B:D, 2, FALSE)</f>
        <v>Bangor</v>
      </c>
      <c r="R310" s="47" t="str">
        <f>IF('Master List'!U310="", VLOOKUP('Master List'!T310, 'CWM &amp; Location'!B:D, 2, FALSE), CONCATENATE(VLOOKUP('Master List'!T310, 'CWM &amp; Location'!B:D, 2, FALSE), " / ", VLOOKUP('Master List'!U310, 'CWM &amp; Location'!B:D, 2, FALSE)))</f>
        <v>Meddygaeth Frys</v>
      </c>
      <c r="S310" s="47" t="str">
        <f>IF('Programmes (ENG)'!S310="Supervisor to be confirmed", "Goruchwyliwr I'w Gadarnhau", 'Programmes (ENG)'!S310)</f>
        <v>Dr Rob Perry</v>
      </c>
      <c r="T310" s="49" t="str">
        <f>IF('Master List'!Y310="", "", VLOOKUP('Programmes (ENG)'!T310, 'CWM &amp; Location'!B:D, 2, FALSE))</f>
        <v/>
      </c>
      <c r="U310" s="49" t="str">
        <f>IF(T310="", "", VLOOKUP('Programmes (ENG)'!U310, 'CWM &amp; Location'!B:D, 2, FALSE))</f>
        <v/>
      </c>
      <c r="V310" s="49" t="str">
        <f>IF('Programmes (ENG)'!V310="", "", VLOOKUP('Programmes (ENG)'!V310, 'CWM &amp; Location'!B:D, 2, FALSE))</f>
        <v/>
      </c>
      <c r="W310" s="49" t="str">
        <f>IF('Programmes (ENG)'!W310="", "", IF('Programmes (ENG)'!W310="Supervisor to be confirmed", 'CWM &amp; Location'!$C$207, 'Programmes (ENG)'!W310))</f>
        <v/>
      </c>
    </row>
    <row r="311" spans="1:23" ht="33.75" customHeight="1" x14ac:dyDescent="0.25">
      <c r="A311" s="47" t="str">
        <f>'Master List'!A311</f>
        <v>FP</v>
      </c>
      <c r="B311" s="47" t="str">
        <f>'Master List'!B311</f>
        <v>F2/7A1W/104a</v>
      </c>
      <c r="C311" s="47" t="str">
        <f>'Master List'!C311</f>
        <v>WAL/F2/104a</v>
      </c>
      <c r="D311" s="48">
        <f>'Programmes (ENG)'!D311</f>
        <v>1</v>
      </c>
      <c r="E311" s="54" t="str">
        <f t="shared" si="4"/>
        <v>Oncoleg Glinigol / Hematoleg &amp; Meddygaeth Liniarol, Meddygaeth Fewnol Acíwt, Practis Cyffredinol</v>
      </c>
      <c r="F311" s="49" t="str">
        <f>VLOOKUP('Programmes (ENG)'!F311, 'CWM &amp; Location'!B:D, 2, FALSE)</f>
        <v>Bwrdd Iechyd Prifysgol Betsi Cadwaladr</v>
      </c>
      <c r="G311" s="49" t="str">
        <f>IF('Programmes (ENG)'!G311="Supervisor to be confirmed", "Goruchwyliwr I'w Gadarnhau", 'Programmes (ENG)'!G311)</f>
        <v>Dr Anna Mullard</v>
      </c>
      <c r="H311" s="47" t="str">
        <f>VLOOKUP('Programmes (ENG)'!H311, 'CWM &amp; Location'!B:D, 2, FALSE)</f>
        <v>Ysbyty Gwynedd</v>
      </c>
      <c r="I311" s="47" t="str">
        <f>VLOOKUP('Programmes (ENG)'!I311, 'CWM &amp; Location'!B:D, 2, FALSE)</f>
        <v>Bangor</v>
      </c>
      <c r="J311" s="47" t="str">
        <f>IF('Master List'!I311="", VLOOKUP('Master List'!H311, 'CWM &amp; Location'!B:D, 2, FALSE), CONCATENATE(VLOOKUP('Master List'!H311, 'CWM &amp; Location'!B:D, 2, FALSE), " / ", VLOOKUP('Master List'!I311, 'CWM &amp; Location'!B:D, 2, FALSE)))</f>
        <v>Oncoleg Glinigol / Hematoleg &amp; Meddygaeth Liniarol</v>
      </c>
      <c r="K311" s="47" t="str">
        <f>IF('Programmes (ENG)'!K311="Supervisor to be confirmed", "Goruchwyliwr I'w Gadarnhau", 'Programmes (ENG)'!K311)</f>
        <v>Dr Anna Mullard</v>
      </c>
      <c r="L311" s="47" t="str">
        <f>VLOOKUP('Programmes (ENG)'!L311, 'CWM &amp; Location'!B:D, 2, FALSE)</f>
        <v>Ysbyty Gwynedd</v>
      </c>
      <c r="M311" s="47" t="str">
        <f>VLOOKUP('Programmes (ENG)'!M311, 'CWM &amp; Location'!B:D, 2, FALSE)</f>
        <v>Bangor</v>
      </c>
      <c r="N311" s="47" t="str">
        <f>IF('Master List'!O311="", VLOOKUP('Master List'!N311, 'CWM &amp; Location'!B:D, 2, FALSE), CONCATENATE(VLOOKUP('Master List'!N311, 'CWM &amp; Location'!B:D, 2, FALSE), " / ", VLOOKUP('Master List'!O311, 'CWM &amp; Location'!B:D, 2, FALSE)))</f>
        <v>Meddygaeth Fewnol Acíwt</v>
      </c>
      <c r="O311" s="47" t="str">
        <f>IF('Programmes (ENG)'!O311="Supervisor to be confirmed", "Goruchwyliwr I'w Gadarnhau", 'Programmes (ENG)'!O311)</f>
        <v>Dr Christian Subbe</v>
      </c>
      <c r="P311" s="47" t="str">
        <f>VLOOKUP('Programmes (ENG)'!P311, 'CWM &amp; Location'!B:D, 2, FALSE)</f>
        <v>Meddygfa Hafan Iechyd</v>
      </c>
      <c r="Q311" s="47" t="str">
        <f>VLOOKUP('Programmes (ENG)'!Q311, 'CWM &amp; Location'!B:D, 2, FALSE)</f>
        <v>Caernarfon</v>
      </c>
      <c r="R311" s="47" t="str">
        <f>IF('Master List'!U311="", VLOOKUP('Master List'!T311, 'CWM &amp; Location'!B:D, 2, FALSE), CONCATENATE(VLOOKUP('Master List'!T311, 'CWM &amp; Location'!B:D, 2, FALSE), " / ", VLOOKUP('Master List'!U311, 'CWM &amp; Location'!B:D, 2, FALSE)))</f>
        <v>Practis Cyffredinol</v>
      </c>
      <c r="S311" s="47" t="str">
        <f>IF('Programmes (ENG)'!S311="Supervisor to be confirmed", "Goruchwyliwr I'w Gadarnhau", 'Programmes (ENG)'!S311)</f>
        <v xml:space="preserve">Dr Gwenllian Jones </v>
      </c>
      <c r="T311" s="49" t="str">
        <f>IF('Master List'!Y311="", "", VLOOKUP('Programmes (ENG)'!T311, 'CWM &amp; Location'!B:D, 2, FALSE))</f>
        <v/>
      </c>
      <c r="U311" s="49" t="str">
        <f>IF(T311="", "", VLOOKUP('Programmes (ENG)'!U311, 'CWM &amp; Location'!B:D, 2, FALSE))</f>
        <v/>
      </c>
      <c r="V311" s="49" t="str">
        <f>IF('Programmes (ENG)'!V311="", "", VLOOKUP('Programmes (ENG)'!V311, 'CWM &amp; Location'!B:D, 2, FALSE))</f>
        <v/>
      </c>
      <c r="W311" s="49" t="str">
        <f>IF('Programmes (ENG)'!W311="", "", IF('Programmes (ENG)'!W311="Supervisor to be confirmed", 'CWM &amp; Location'!$C$207, 'Programmes (ENG)'!W311))</f>
        <v/>
      </c>
    </row>
    <row r="312" spans="1:23" ht="33.75" customHeight="1" x14ac:dyDescent="0.25">
      <c r="A312" s="47" t="str">
        <f>'Master List'!A312</f>
        <v>FP</v>
      </c>
      <c r="B312" s="47" t="str">
        <f>'Master List'!B312</f>
        <v>F2/7A1W/104b</v>
      </c>
      <c r="C312" s="47" t="str">
        <f>'Master List'!C312</f>
        <v>WAL/F2/104b</v>
      </c>
      <c r="D312" s="48">
        <f>'Programmes (ENG)'!D312</f>
        <v>1</v>
      </c>
      <c r="E312" s="54" t="str">
        <f t="shared" si="4"/>
        <v>Practis Cyffredinol, Oncoleg Glinigol / Hematoleg &amp; Meddygaeth Liniarol, Meddygaeth Fewnol Acíwt</v>
      </c>
      <c r="F312" s="49" t="str">
        <f>VLOOKUP('Programmes (ENG)'!F312, 'CWM &amp; Location'!B:D, 2, FALSE)</f>
        <v>Bwrdd Iechyd Prifysgol Betsi Cadwaladr</v>
      </c>
      <c r="G312" s="49" t="str">
        <f>IF('Programmes (ENG)'!G312="Supervisor to be confirmed", "Goruchwyliwr I'w Gadarnhau", 'Programmes (ENG)'!G312)</f>
        <v xml:space="preserve">Dr Gwenllian Jones </v>
      </c>
      <c r="H312" s="47" t="str">
        <f>VLOOKUP('Programmes (ENG)'!H312, 'CWM &amp; Location'!B:D, 2, FALSE)</f>
        <v>Meddygfa Hafan Iechyd</v>
      </c>
      <c r="I312" s="47" t="str">
        <f>VLOOKUP('Programmes (ENG)'!I312, 'CWM &amp; Location'!B:D, 2, FALSE)</f>
        <v>Caernarfon</v>
      </c>
      <c r="J312" s="47" t="str">
        <f>IF('Master List'!I312="", VLOOKUP('Master List'!H312, 'CWM &amp; Location'!B:D, 2, FALSE), CONCATENATE(VLOOKUP('Master List'!H312, 'CWM &amp; Location'!B:D, 2, FALSE), " / ", VLOOKUP('Master List'!I312, 'CWM &amp; Location'!B:D, 2, FALSE)))</f>
        <v>Practis Cyffredinol</v>
      </c>
      <c r="K312" s="47" t="str">
        <f>IF('Programmes (ENG)'!K312="Supervisor to be confirmed", "Goruchwyliwr I'w Gadarnhau", 'Programmes (ENG)'!K312)</f>
        <v xml:space="preserve">Dr Gwenllian Jones </v>
      </c>
      <c r="L312" s="47" t="str">
        <f>VLOOKUP('Programmes (ENG)'!L312, 'CWM &amp; Location'!B:D, 2, FALSE)</f>
        <v>Ysbyty Gwynedd</v>
      </c>
      <c r="M312" s="47" t="str">
        <f>VLOOKUP('Programmes (ENG)'!M312, 'CWM &amp; Location'!B:D, 2, FALSE)</f>
        <v>Bangor</v>
      </c>
      <c r="N312" s="47" t="str">
        <f>IF('Master List'!O312="", VLOOKUP('Master List'!N312, 'CWM &amp; Location'!B:D, 2, FALSE), CONCATENATE(VLOOKUP('Master List'!N312, 'CWM &amp; Location'!B:D, 2, FALSE), " / ", VLOOKUP('Master List'!O312, 'CWM &amp; Location'!B:D, 2, FALSE)))</f>
        <v>Oncoleg Glinigol / Hematoleg &amp; Meddygaeth Liniarol</v>
      </c>
      <c r="O312" s="47" t="str">
        <f>IF('Programmes (ENG)'!O312="Supervisor to be confirmed", "Goruchwyliwr I'w Gadarnhau", 'Programmes (ENG)'!O312)</f>
        <v>Dr Anna Mullard</v>
      </c>
      <c r="P312" s="47" t="str">
        <f>VLOOKUP('Programmes (ENG)'!P312, 'CWM &amp; Location'!B:D, 2, FALSE)</f>
        <v>Ysbyty Gwynedd</v>
      </c>
      <c r="Q312" s="47" t="str">
        <f>VLOOKUP('Programmes (ENG)'!Q312, 'CWM &amp; Location'!B:D, 2, FALSE)</f>
        <v>Bangor</v>
      </c>
      <c r="R312" s="47" t="str">
        <f>IF('Master List'!U312="", VLOOKUP('Master List'!T312, 'CWM &amp; Location'!B:D, 2, FALSE), CONCATENATE(VLOOKUP('Master List'!T312, 'CWM &amp; Location'!B:D, 2, FALSE), " / ", VLOOKUP('Master List'!U312, 'CWM &amp; Location'!B:D, 2, FALSE)))</f>
        <v>Meddygaeth Fewnol Acíwt</v>
      </c>
      <c r="S312" s="47" t="str">
        <f>IF('Programmes (ENG)'!S312="Supervisor to be confirmed", "Goruchwyliwr I'w Gadarnhau", 'Programmes (ENG)'!S312)</f>
        <v>Dr Christian Subbe</v>
      </c>
      <c r="T312" s="49" t="str">
        <f>IF('Master List'!Y312="", "", VLOOKUP('Programmes (ENG)'!T312, 'CWM &amp; Location'!B:D, 2, FALSE))</f>
        <v/>
      </c>
      <c r="U312" s="49" t="str">
        <f>IF(T312="", "", VLOOKUP('Programmes (ENG)'!U312, 'CWM &amp; Location'!B:D, 2, FALSE))</f>
        <v/>
      </c>
      <c r="V312" s="49" t="str">
        <f>IF('Programmes (ENG)'!V312="", "", VLOOKUP('Programmes (ENG)'!V312, 'CWM &amp; Location'!B:D, 2, FALSE))</f>
        <v/>
      </c>
      <c r="W312" s="49" t="str">
        <f>IF('Programmes (ENG)'!W312="", "", IF('Programmes (ENG)'!W312="Supervisor to be confirmed", 'CWM &amp; Location'!$C$207, 'Programmes (ENG)'!W312))</f>
        <v/>
      </c>
    </row>
    <row r="313" spans="1:23" ht="33.75" customHeight="1" x14ac:dyDescent="0.25">
      <c r="A313" s="47" t="str">
        <f>'Master List'!A313</f>
        <v>FP</v>
      </c>
      <c r="B313" s="47" t="str">
        <f>'Master List'!B313</f>
        <v>F2/7A1W/104c</v>
      </c>
      <c r="C313" s="47" t="str">
        <f>'Master List'!C313</f>
        <v>WAL/F2/104c</v>
      </c>
      <c r="D313" s="48">
        <f>'Programmes (ENG)'!D313</f>
        <v>1</v>
      </c>
      <c r="E313" s="54" t="str">
        <f t="shared" si="4"/>
        <v>Meddygaeth Fewnol Acíwt, Practis Cyffredinol, Oncoleg Glinigol / Hematoleg &amp; Meddygaeth Liniarol</v>
      </c>
      <c r="F313" s="49" t="str">
        <f>VLOOKUP('Programmes (ENG)'!F313, 'CWM &amp; Location'!B:D, 2, FALSE)</f>
        <v>Bwrdd Iechyd Prifysgol Betsi Cadwaladr</v>
      </c>
      <c r="G313" s="49" t="str">
        <f>IF('Programmes (ENG)'!G313="Supervisor to be confirmed", "Goruchwyliwr I'w Gadarnhau", 'Programmes (ENG)'!G313)</f>
        <v>Dr Christian Subbe</v>
      </c>
      <c r="H313" s="47" t="str">
        <f>VLOOKUP('Programmes (ENG)'!H313, 'CWM &amp; Location'!B:D, 2, FALSE)</f>
        <v>Ysbyty Gwynedd</v>
      </c>
      <c r="I313" s="47" t="str">
        <f>VLOOKUP('Programmes (ENG)'!I313, 'CWM &amp; Location'!B:D, 2, FALSE)</f>
        <v>Bangor</v>
      </c>
      <c r="J313" s="47" t="str">
        <f>IF('Master List'!I313="", VLOOKUP('Master List'!H313, 'CWM &amp; Location'!B:D, 2, FALSE), CONCATENATE(VLOOKUP('Master List'!H313, 'CWM &amp; Location'!B:D, 2, FALSE), " / ", VLOOKUP('Master List'!I313, 'CWM &amp; Location'!B:D, 2, FALSE)))</f>
        <v>Meddygaeth Fewnol Acíwt</v>
      </c>
      <c r="K313" s="47" t="str">
        <f>IF('Programmes (ENG)'!K313="Supervisor to be confirmed", "Goruchwyliwr I'w Gadarnhau", 'Programmes (ENG)'!K313)</f>
        <v>Dr Christian Subbe</v>
      </c>
      <c r="L313" s="47" t="str">
        <f>VLOOKUP('Programmes (ENG)'!L313, 'CWM &amp; Location'!B:D, 2, FALSE)</f>
        <v>Meddygfa Hafan Iechyd</v>
      </c>
      <c r="M313" s="47" t="str">
        <f>VLOOKUP('Programmes (ENG)'!M313, 'CWM &amp; Location'!B:D, 2, FALSE)</f>
        <v>Caernarfon</v>
      </c>
      <c r="N313" s="47" t="str">
        <f>IF('Master List'!O313="", VLOOKUP('Master List'!N313, 'CWM &amp; Location'!B:D, 2, FALSE), CONCATENATE(VLOOKUP('Master List'!N313, 'CWM &amp; Location'!B:D, 2, FALSE), " / ", VLOOKUP('Master List'!O313, 'CWM &amp; Location'!B:D, 2, FALSE)))</f>
        <v>Practis Cyffredinol</v>
      </c>
      <c r="O313" s="47" t="str">
        <f>IF('Programmes (ENG)'!O313="Supervisor to be confirmed", "Goruchwyliwr I'w Gadarnhau", 'Programmes (ENG)'!O313)</f>
        <v xml:space="preserve">Dr Gwenllian Jones </v>
      </c>
      <c r="P313" s="47" t="str">
        <f>VLOOKUP('Programmes (ENG)'!P313, 'CWM &amp; Location'!B:D, 2, FALSE)</f>
        <v>Ysbyty Gwynedd</v>
      </c>
      <c r="Q313" s="47" t="str">
        <f>VLOOKUP('Programmes (ENG)'!Q313, 'CWM &amp; Location'!B:D, 2, FALSE)</f>
        <v>Bangor</v>
      </c>
      <c r="R313" s="47" t="str">
        <f>IF('Master List'!U313="", VLOOKUP('Master List'!T313, 'CWM &amp; Location'!B:D, 2, FALSE), CONCATENATE(VLOOKUP('Master List'!T313, 'CWM &amp; Location'!B:D, 2, FALSE), " / ", VLOOKUP('Master List'!U313, 'CWM &amp; Location'!B:D, 2, FALSE)))</f>
        <v>Oncoleg Glinigol / Hematoleg &amp; Meddygaeth Liniarol</v>
      </c>
      <c r="S313" s="47" t="str">
        <f>IF('Programmes (ENG)'!S313="Supervisor to be confirmed", "Goruchwyliwr I'w Gadarnhau", 'Programmes (ENG)'!S313)</f>
        <v>Dr Anna Mullard</v>
      </c>
      <c r="T313" s="49" t="str">
        <f>IF('Master List'!Y313="", "", VLOOKUP('Programmes (ENG)'!T313, 'CWM &amp; Location'!B:D, 2, FALSE))</f>
        <v/>
      </c>
      <c r="U313" s="49" t="str">
        <f>IF(T313="", "", VLOOKUP('Programmes (ENG)'!U313, 'CWM &amp; Location'!B:D, 2, FALSE))</f>
        <v/>
      </c>
      <c r="V313" s="49" t="str">
        <f>IF('Programmes (ENG)'!V313="", "", VLOOKUP('Programmes (ENG)'!V313, 'CWM &amp; Location'!B:D, 2, FALSE))</f>
        <v/>
      </c>
      <c r="W313" s="49" t="str">
        <f>IF('Programmes (ENG)'!W313="", "", IF('Programmes (ENG)'!W313="Supervisor to be confirmed", 'CWM &amp; Location'!$C$207, 'Programmes (ENG)'!W313))</f>
        <v/>
      </c>
    </row>
    <row r="314" spans="1:23" ht="33.75" customHeight="1" x14ac:dyDescent="0.25">
      <c r="A314" s="47" t="str">
        <f>'Master List'!A314</f>
        <v>FP</v>
      </c>
      <c r="B314" s="47" t="str">
        <f>'Master List'!B314</f>
        <v>F2/7A1W/105a</v>
      </c>
      <c r="C314" s="47" t="str">
        <f>'Master List'!C314</f>
        <v>WAL/F2/105a</v>
      </c>
      <c r="D314" s="48">
        <f>'Programmes (ENG)'!D314</f>
        <v>1</v>
      </c>
      <c r="E314" s="54" t="str">
        <f t="shared" si="4"/>
        <v>Practis Cyffredinol, Obstetreg a Gynaecoleg, Pediatreg</v>
      </c>
      <c r="F314" s="49" t="str">
        <f>VLOOKUP('Programmes (ENG)'!F314, 'CWM &amp; Location'!B:D, 2, FALSE)</f>
        <v>Bwrdd Iechyd Prifysgol Betsi Cadwaladr</v>
      </c>
      <c r="G314" s="49" t="str">
        <f>IF('Programmes (ENG)'!G314="Supervisor to be confirmed", "Goruchwyliwr I'w Gadarnhau", 'Programmes (ENG)'!G314)</f>
        <v>Dr Nina Cakiroglu</v>
      </c>
      <c r="H314" s="47" t="str">
        <f>VLOOKUP('Programmes (ENG)'!H314, 'CWM &amp; Location'!B:D, 2, FALSE)</f>
        <v>Canolfan Iechyd Bron Derw</v>
      </c>
      <c r="I314" s="47" t="str">
        <f>VLOOKUP('Programmes (ENG)'!I314, 'CWM &amp; Location'!B:D, 2, FALSE)</f>
        <v>Bangor</v>
      </c>
      <c r="J314" s="47" t="str">
        <f>IF('Master List'!I314="", VLOOKUP('Master List'!H314, 'CWM &amp; Location'!B:D, 2, FALSE), CONCATENATE(VLOOKUP('Master List'!H314, 'CWM &amp; Location'!B:D, 2, FALSE), " / ", VLOOKUP('Master List'!I314, 'CWM &amp; Location'!B:D, 2, FALSE)))</f>
        <v>Practis Cyffredinol</v>
      </c>
      <c r="K314" s="47" t="str">
        <f>IF('Programmes (ENG)'!K314="Supervisor to be confirmed", "Goruchwyliwr I'w Gadarnhau", 'Programmes (ENG)'!K314)</f>
        <v>Dr Nina Cakiroglu</v>
      </c>
      <c r="L314" s="47" t="str">
        <f>VLOOKUP('Programmes (ENG)'!L314, 'CWM &amp; Location'!B:D, 2, FALSE)</f>
        <v>Ysbyty Gwynedd</v>
      </c>
      <c r="M314" s="47" t="str">
        <f>VLOOKUP('Programmes (ENG)'!M314, 'CWM &amp; Location'!B:D, 2, FALSE)</f>
        <v>Bangor</v>
      </c>
      <c r="N314" s="47" t="str">
        <f>IF('Master List'!O314="", VLOOKUP('Master List'!N314, 'CWM &amp; Location'!B:D, 2, FALSE), CONCATENATE(VLOOKUP('Master List'!N314, 'CWM &amp; Location'!B:D, 2, FALSE), " / ", VLOOKUP('Master List'!O314, 'CWM &amp; Location'!B:D, 2, FALSE)))</f>
        <v>Obstetreg a Gynaecoleg</v>
      </c>
      <c r="O314" s="47" t="str">
        <f>IF('Programmes (ENG)'!O314="Supervisor to be confirmed", "Goruchwyliwr I'w Gadarnhau", 'Programmes (ENG)'!O314)</f>
        <v>Dr Geetha Mahindrakar</v>
      </c>
      <c r="P314" s="47" t="str">
        <f>VLOOKUP('Programmes (ENG)'!P314, 'CWM &amp; Location'!B:D, 2, FALSE)</f>
        <v>Ysbyty Gwynedd</v>
      </c>
      <c r="Q314" s="47" t="str">
        <f>VLOOKUP('Programmes (ENG)'!Q314, 'CWM &amp; Location'!B:D, 2, FALSE)</f>
        <v>Bangor</v>
      </c>
      <c r="R314" s="47" t="str">
        <f>IF('Master List'!U314="", VLOOKUP('Master List'!T314, 'CWM &amp; Location'!B:D, 2, FALSE), CONCATENATE(VLOOKUP('Master List'!T314, 'CWM &amp; Location'!B:D, 2, FALSE), " / ", VLOOKUP('Master List'!U314, 'CWM &amp; Location'!B:D, 2, FALSE)))</f>
        <v>Pediatreg</v>
      </c>
      <c r="S314" s="47" t="str">
        <f>IF('Programmes (ENG)'!S314="Supervisor to be confirmed", "Goruchwyliwr I'w Gadarnhau", 'Programmes (ENG)'!S314)</f>
        <v>Dr Rebecca Cordingley</v>
      </c>
      <c r="T314" s="49" t="str">
        <f>IF('Master List'!Y314="", "", VLOOKUP('Programmes (ENG)'!T314, 'CWM &amp; Location'!B:D, 2, FALSE))</f>
        <v/>
      </c>
      <c r="U314" s="49" t="str">
        <f>IF(T314="", "", VLOOKUP('Programmes (ENG)'!U314, 'CWM &amp; Location'!B:D, 2, FALSE))</f>
        <v/>
      </c>
      <c r="V314" s="49" t="str">
        <f>IF('Programmes (ENG)'!V314="", "", VLOOKUP('Programmes (ENG)'!V314, 'CWM &amp; Location'!B:D, 2, FALSE))</f>
        <v/>
      </c>
      <c r="W314" s="49" t="str">
        <f>IF('Programmes (ENG)'!W314="", "", IF('Programmes (ENG)'!W314="Supervisor to be confirmed", 'CWM &amp; Location'!$C$207, 'Programmes (ENG)'!W314))</f>
        <v/>
      </c>
    </row>
    <row r="315" spans="1:23" ht="33.75" customHeight="1" x14ac:dyDescent="0.25">
      <c r="A315" s="47" t="str">
        <f>'Master List'!A315</f>
        <v>FP</v>
      </c>
      <c r="B315" s="47" t="str">
        <f>'Master List'!B315</f>
        <v>F2/7A1W/105b</v>
      </c>
      <c r="C315" s="47" t="str">
        <f>'Master List'!C315</f>
        <v>WAL/F2/105b</v>
      </c>
      <c r="D315" s="48">
        <f>'Programmes (ENG)'!D315</f>
        <v>1</v>
      </c>
      <c r="E315" s="54" t="str">
        <f t="shared" si="4"/>
        <v>Pediatreg, Practis Cyffredinol, Obstetreg a Gynaecoleg</v>
      </c>
      <c r="F315" s="49" t="str">
        <f>VLOOKUP('Programmes (ENG)'!F315, 'CWM &amp; Location'!B:D, 2, FALSE)</f>
        <v>Bwrdd Iechyd Prifysgol Betsi Cadwaladr</v>
      </c>
      <c r="G315" s="49" t="str">
        <f>IF('Programmes (ENG)'!G315="Supervisor to be confirmed", "Goruchwyliwr I'w Gadarnhau", 'Programmes (ENG)'!G315)</f>
        <v>Dr Rebecca Cordingley</v>
      </c>
      <c r="H315" s="47" t="str">
        <f>VLOOKUP('Programmes (ENG)'!H315, 'CWM &amp; Location'!B:D, 2, FALSE)</f>
        <v>Ysbyty Gwynedd</v>
      </c>
      <c r="I315" s="47" t="str">
        <f>VLOOKUP('Programmes (ENG)'!I315, 'CWM &amp; Location'!B:D, 2, FALSE)</f>
        <v>Bangor</v>
      </c>
      <c r="J315" s="47" t="str">
        <f>IF('Master List'!I315="", VLOOKUP('Master List'!H315, 'CWM &amp; Location'!B:D, 2, FALSE), CONCATENATE(VLOOKUP('Master List'!H315, 'CWM &amp; Location'!B:D, 2, FALSE), " / ", VLOOKUP('Master List'!I315, 'CWM &amp; Location'!B:D, 2, FALSE)))</f>
        <v>Pediatreg</v>
      </c>
      <c r="K315" s="47" t="str">
        <f>IF('Programmes (ENG)'!K315="Supervisor to be confirmed", "Goruchwyliwr I'w Gadarnhau", 'Programmes (ENG)'!K315)</f>
        <v>Dr Rebecca Cordingley</v>
      </c>
      <c r="L315" s="47" t="str">
        <f>VLOOKUP('Programmes (ENG)'!L315, 'CWM &amp; Location'!B:D, 2, FALSE)</f>
        <v>Canolfan Iechyd Bron Derw</v>
      </c>
      <c r="M315" s="47" t="str">
        <f>VLOOKUP('Programmes (ENG)'!M315, 'CWM &amp; Location'!B:D, 2, FALSE)</f>
        <v>Bangor</v>
      </c>
      <c r="N315" s="47" t="str">
        <f>IF('Master List'!O315="", VLOOKUP('Master List'!N315, 'CWM &amp; Location'!B:D, 2, FALSE), CONCATENATE(VLOOKUP('Master List'!N315, 'CWM &amp; Location'!B:D, 2, FALSE), " / ", VLOOKUP('Master List'!O315, 'CWM &amp; Location'!B:D, 2, FALSE)))</f>
        <v>Practis Cyffredinol</v>
      </c>
      <c r="O315" s="47" t="str">
        <f>IF('Programmes (ENG)'!O315="Supervisor to be confirmed", "Goruchwyliwr I'w Gadarnhau", 'Programmes (ENG)'!O315)</f>
        <v>Dr Nina Cakiroglu</v>
      </c>
      <c r="P315" s="47" t="str">
        <f>VLOOKUP('Programmes (ENG)'!P315, 'CWM &amp; Location'!B:D, 2, FALSE)</f>
        <v>Ysbyty Gwynedd</v>
      </c>
      <c r="Q315" s="47" t="str">
        <f>VLOOKUP('Programmes (ENG)'!Q315, 'CWM &amp; Location'!B:D, 2, FALSE)</f>
        <v>Bangor</v>
      </c>
      <c r="R315" s="47" t="str">
        <f>IF('Master List'!U315="", VLOOKUP('Master List'!T315, 'CWM &amp; Location'!B:D, 2, FALSE), CONCATENATE(VLOOKUP('Master List'!T315, 'CWM &amp; Location'!B:D, 2, FALSE), " / ", VLOOKUP('Master List'!U315, 'CWM &amp; Location'!B:D, 2, FALSE)))</f>
        <v>Obstetreg a Gynaecoleg</v>
      </c>
      <c r="S315" s="47" t="str">
        <f>IF('Programmes (ENG)'!S315="Supervisor to be confirmed", "Goruchwyliwr I'w Gadarnhau", 'Programmes (ENG)'!S315)</f>
        <v>Dr Geetha Mahindrakar</v>
      </c>
      <c r="T315" s="49" t="str">
        <f>IF('Master List'!Y315="", "", VLOOKUP('Programmes (ENG)'!T315, 'CWM &amp; Location'!B:D, 2, FALSE))</f>
        <v/>
      </c>
      <c r="U315" s="49" t="str">
        <f>IF(T315="", "", VLOOKUP('Programmes (ENG)'!U315, 'CWM &amp; Location'!B:D, 2, FALSE))</f>
        <v/>
      </c>
      <c r="V315" s="49" t="str">
        <f>IF('Programmes (ENG)'!V315="", "", VLOOKUP('Programmes (ENG)'!V315, 'CWM &amp; Location'!B:D, 2, FALSE))</f>
        <v/>
      </c>
      <c r="W315" s="49" t="str">
        <f>IF('Programmes (ENG)'!W315="", "", IF('Programmes (ENG)'!W315="Supervisor to be confirmed", 'CWM &amp; Location'!$C$207, 'Programmes (ENG)'!W315))</f>
        <v/>
      </c>
    </row>
    <row r="316" spans="1:23" ht="33.75" customHeight="1" x14ac:dyDescent="0.25">
      <c r="A316" s="47" t="str">
        <f>'Master List'!A316</f>
        <v>FP</v>
      </c>
      <c r="B316" s="47" t="str">
        <f>'Master List'!B316</f>
        <v>F2/7A1W/105c</v>
      </c>
      <c r="C316" s="47" t="str">
        <f>'Master List'!C316</f>
        <v>WAL/F2/105c</v>
      </c>
      <c r="D316" s="48">
        <f>'Programmes (ENG)'!D316</f>
        <v>1</v>
      </c>
      <c r="E316" s="54" t="str">
        <f t="shared" si="4"/>
        <v>Obstetreg a Gynaecoleg, Pediatreg, Practis Cyffredinol</v>
      </c>
      <c r="F316" s="49" t="str">
        <f>VLOOKUP('Programmes (ENG)'!F316, 'CWM &amp; Location'!B:D, 2, FALSE)</f>
        <v>Bwrdd Iechyd Prifysgol Betsi Cadwaladr</v>
      </c>
      <c r="G316" s="49" t="str">
        <f>IF('Programmes (ENG)'!G316="Supervisor to be confirmed", "Goruchwyliwr I'w Gadarnhau", 'Programmes (ENG)'!G316)</f>
        <v>Dr Geetha Mahindrakar</v>
      </c>
      <c r="H316" s="47" t="str">
        <f>VLOOKUP('Programmes (ENG)'!H316, 'CWM &amp; Location'!B:D, 2, FALSE)</f>
        <v>Ysbyty Gwynedd</v>
      </c>
      <c r="I316" s="47" t="str">
        <f>VLOOKUP('Programmes (ENG)'!I316, 'CWM &amp; Location'!B:D, 2, FALSE)</f>
        <v>Bangor</v>
      </c>
      <c r="J316" s="47" t="str">
        <f>IF('Master List'!I316="", VLOOKUP('Master List'!H316, 'CWM &amp; Location'!B:D, 2, FALSE), CONCATENATE(VLOOKUP('Master List'!H316, 'CWM &amp; Location'!B:D, 2, FALSE), " / ", VLOOKUP('Master List'!I316, 'CWM &amp; Location'!B:D, 2, FALSE)))</f>
        <v>Obstetreg a Gynaecoleg</v>
      </c>
      <c r="K316" s="47" t="str">
        <f>IF('Programmes (ENG)'!K316="Supervisor to be confirmed", "Goruchwyliwr I'w Gadarnhau", 'Programmes (ENG)'!K316)</f>
        <v>Dr Geetha Mahindrakar</v>
      </c>
      <c r="L316" s="47" t="str">
        <f>VLOOKUP('Programmes (ENG)'!L316, 'CWM &amp; Location'!B:D, 2, FALSE)</f>
        <v>Ysbyty Gwynedd</v>
      </c>
      <c r="M316" s="47" t="str">
        <f>VLOOKUP('Programmes (ENG)'!M316, 'CWM &amp; Location'!B:D, 2, FALSE)</f>
        <v>Bangor</v>
      </c>
      <c r="N316" s="47" t="str">
        <f>IF('Master List'!O316="", VLOOKUP('Master List'!N316, 'CWM &amp; Location'!B:D, 2, FALSE), CONCATENATE(VLOOKUP('Master List'!N316, 'CWM &amp; Location'!B:D, 2, FALSE), " / ", VLOOKUP('Master List'!O316, 'CWM &amp; Location'!B:D, 2, FALSE)))</f>
        <v>Pediatreg</v>
      </c>
      <c r="O316" s="47" t="str">
        <f>IF('Programmes (ENG)'!O316="Supervisor to be confirmed", "Goruchwyliwr I'w Gadarnhau", 'Programmes (ENG)'!O316)</f>
        <v>Dr Rebecca Cordingley</v>
      </c>
      <c r="P316" s="47" t="str">
        <f>VLOOKUP('Programmes (ENG)'!P316, 'CWM &amp; Location'!B:D, 2, FALSE)</f>
        <v>Canolfan Iechyd Bron Derw</v>
      </c>
      <c r="Q316" s="47" t="str">
        <f>VLOOKUP('Programmes (ENG)'!Q316, 'CWM &amp; Location'!B:D, 2, FALSE)</f>
        <v>Bangor</v>
      </c>
      <c r="R316" s="47" t="str">
        <f>IF('Master List'!U316="", VLOOKUP('Master List'!T316, 'CWM &amp; Location'!B:D, 2, FALSE), CONCATENATE(VLOOKUP('Master List'!T316, 'CWM &amp; Location'!B:D, 2, FALSE), " / ", VLOOKUP('Master List'!U316, 'CWM &amp; Location'!B:D, 2, FALSE)))</f>
        <v>Practis Cyffredinol</v>
      </c>
      <c r="S316" s="47" t="str">
        <f>IF('Programmes (ENG)'!S316="Supervisor to be confirmed", "Goruchwyliwr I'w Gadarnhau", 'Programmes (ENG)'!S316)</f>
        <v>Dr Nina Cakiroglu</v>
      </c>
      <c r="T316" s="49" t="str">
        <f>IF('Master List'!Y316="", "", VLOOKUP('Programmes (ENG)'!T316, 'CWM &amp; Location'!B:D, 2, FALSE))</f>
        <v/>
      </c>
      <c r="U316" s="49" t="str">
        <f>IF(T316="", "", VLOOKUP('Programmes (ENG)'!U316, 'CWM &amp; Location'!B:D, 2, FALSE))</f>
        <v/>
      </c>
      <c r="V316" s="49" t="str">
        <f>IF('Programmes (ENG)'!V316="", "", VLOOKUP('Programmes (ENG)'!V316, 'CWM &amp; Location'!B:D, 2, FALSE))</f>
        <v/>
      </c>
      <c r="W316" s="49" t="str">
        <f>IF('Programmes (ENG)'!W316="", "", IF('Programmes (ENG)'!W316="Supervisor to be confirmed", 'CWM &amp; Location'!$C$207, 'Programmes (ENG)'!W316))</f>
        <v/>
      </c>
    </row>
    <row r="317" spans="1:23" ht="33.75" customHeight="1" x14ac:dyDescent="0.25">
      <c r="A317" s="47" t="str">
        <f>'Master List'!A317</f>
        <v>FP</v>
      </c>
      <c r="B317" s="47" t="str">
        <f>'Master List'!B317</f>
        <v>F2/7A1W/106a</v>
      </c>
      <c r="C317" s="47" t="str">
        <f>'Master List'!C317</f>
        <v>WAL/F2/106a</v>
      </c>
      <c r="D317" s="48">
        <f>'Programmes (ENG)'!D317</f>
        <v>1</v>
      </c>
      <c r="E317" s="54" t="str">
        <f t="shared" si="4"/>
        <v>Practis Cyffredinol, Seiciatreg Gyffredinol, Pediatreg</v>
      </c>
      <c r="F317" s="49" t="str">
        <f>VLOOKUP('Programmes (ENG)'!F317, 'CWM &amp; Location'!B:D, 2, FALSE)</f>
        <v>Bwrdd Iechyd Prifysgol Betsi Cadwaladr</v>
      </c>
      <c r="G317" s="49" t="str">
        <f>IF('Programmes (ENG)'!G317="Supervisor to be confirmed", "Goruchwyliwr I'w Gadarnhau", 'Programmes (ENG)'!G317)</f>
        <v>Dr Louise Lomax</v>
      </c>
      <c r="H317" s="47" t="str">
        <f>VLOOKUP('Programmes (ENG)'!H317, 'CWM &amp; Location'!B:D, 2, FALSE)</f>
        <v>Canolfan Iechyd Plas Menai</v>
      </c>
      <c r="I317" s="47" t="str">
        <f>VLOOKUP('Programmes (ENG)'!I317, 'CWM &amp; Location'!B:D, 2, FALSE)</f>
        <v>Llanfairfechan</v>
      </c>
      <c r="J317" s="47" t="str">
        <f>IF('Master List'!I317="", VLOOKUP('Master List'!H317, 'CWM &amp; Location'!B:D, 2, FALSE), CONCATENATE(VLOOKUP('Master List'!H317, 'CWM &amp; Location'!B:D, 2, FALSE), " / ", VLOOKUP('Master List'!I317, 'CWM &amp; Location'!B:D, 2, FALSE)))</f>
        <v>Practis Cyffredinol</v>
      </c>
      <c r="K317" s="47" t="str">
        <f>IF('Programmes (ENG)'!K317="Supervisor to be confirmed", "Goruchwyliwr I'w Gadarnhau", 'Programmes (ENG)'!K317)</f>
        <v>Dr Louise Lomax</v>
      </c>
      <c r="L317" s="47" t="str">
        <f>VLOOKUP('Programmes (ENG)'!L317, 'CWM &amp; Location'!B:D, 2, FALSE)</f>
        <v>Ysbyty Gwynedd</v>
      </c>
      <c r="M317" s="47" t="str">
        <f>VLOOKUP('Programmes (ENG)'!M317, 'CWM &amp; Location'!B:D, 2, FALSE)</f>
        <v>Bangor</v>
      </c>
      <c r="N317" s="47" t="str">
        <f>IF('Master List'!O317="", VLOOKUP('Master List'!N317, 'CWM &amp; Location'!B:D, 2, FALSE), CONCATENATE(VLOOKUP('Master List'!N317, 'CWM &amp; Location'!B:D, 2, FALSE), " / ", VLOOKUP('Master List'!O317, 'CWM &amp; Location'!B:D, 2, FALSE)))</f>
        <v>Seiciatreg Gyffredinol</v>
      </c>
      <c r="O317" s="47" t="str">
        <f>IF('Programmes (ENG)'!O317="Supervisor to be confirmed", "Goruchwyliwr I'w Gadarnhau", 'Programmes (ENG)'!O317)</f>
        <v>Dr Erik Van Diepen</v>
      </c>
      <c r="P317" s="47" t="str">
        <f>VLOOKUP('Programmes (ENG)'!P317, 'CWM &amp; Location'!B:D, 2, FALSE)</f>
        <v>Ysbyty Gwynedd</v>
      </c>
      <c r="Q317" s="47" t="str">
        <f>VLOOKUP('Programmes (ENG)'!Q317, 'CWM &amp; Location'!B:D, 2, FALSE)</f>
        <v>Bangor</v>
      </c>
      <c r="R317" s="47" t="str">
        <f>IF('Master List'!U317="", VLOOKUP('Master List'!T317, 'CWM &amp; Location'!B:D, 2, FALSE), CONCATENATE(VLOOKUP('Master List'!T317, 'CWM &amp; Location'!B:D, 2, FALSE), " / ", VLOOKUP('Master List'!U317, 'CWM &amp; Location'!B:D, 2, FALSE)))</f>
        <v>Pediatreg</v>
      </c>
      <c r="S317" s="47" t="str">
        <f>IF('Programmes (ENG)'!S317="Supervisor to be confirmed", "Goruchwyliwr I'w Gadarnhau", 'Programmes (ENG)'!S317)</f>
        <v>Dr Rebecca Cordingley</v>
      </c>
      <c r="T317" s="49" t="str">
        <f>IF('Master List'!Y317="", "", VLOOKUP('Programmes (ENG)'!T317, 'CWM &amp; Location'!B:D, 2, FALSE))</f>
        <v/>
      </c>
      <c r="U317" s="49" t="str">
        <f>IF(T317="", "", VLOOKUP('Programmes (ENG)'!U317, 'CWM &amp; Location'!B:D, 2, FALSE))</f>
        <v/>
      </c>
      <c r="V317" s="49" t="str">
        <f>IF('Programmes (ENG)'!V317="", "", VLOOKUP('Programmes (ENG)'!V317, 'CWM &amp; Location'!B:D, 2, FALSE))</f>
        <v/>
      </c>
      <c r="W317" s="49" t="str">
        <f>IF('Programmes (ENG)'!W317="", "", IF('Programmes (ENG)'!W317="Supervisor to be confirmed", 'CWM &amp; Location'!$C$207, 'Programmes (ENG)'!W317))</f>
        <v/>
      </c>
    </row>
    <row r="318" spans="1:23" ht="33.75" customHeight="1" x14ac:dyDescent="0.25">
      <c r="A318" s="47" t="str">
        <f>'Master List'!A318</f>
        <v>FP</v>
      </c>
      <c r="B318" s="47" t="str">
        <f>'Master List'!B318</f>
        <v>F2/7A1W/106b</v>
      </c>
      <c r="C318" s="47" t="str">
        <f>'Master List'!C318</f>
        <v>WAL/F2/106b</v>
      </c>
      <c r="D318" s="48">
        <f>'Programmes (ENG)'!D318</f>
        <v>1</v>
      </c>
      <c r="E318" s="54" t="str">
        <f t="shared" si="4"/>
        <v>Pediatreg, Practis Cyffredinol, Seiciatreg Gyffredinol</v>
      </c>
      <c r="F318" s="49" t="str">
        <f>VLOOKUP('Programmes (ENG)'!F318, 'CWM &amp; Location'!B:D, 2, FALSE)</f>
        <v>Bwrdd Iechyd Prifysgol Betsi Cadwaladr</v>
      </c>
      <c r="G318" s="49" t="str">
        <f>IF('Programmes (ENG)'!G318="Supervisor to be confirmed", "Goruchwyliwr I'w Gadarnhau", 'Programmes (ENG)'!G318)</f>
        <v>Dr Rebecca Cordingley</v>
      </c>
      <c r="H318" s="47" t="str">
        <f>VLOOKUP('Programmes (ENG)'!H318, 'CWM &amp; Location'!B:D, 2, FALSE)</f>
        <v>Ysbyty Gwynedd</v>
      </c>
      <c r="I318" s="47" t="str">
        <f>VLOOKUP('Programmes (ENG)'!I318, 'CWM &amp; Location'!B:D, 2, FALSE)</f>
        <v>Bangor</v>
      </c>
      <c r="J318" s="47" t="str">
        <f>IF('Master List'!I318="", VLOOKUP('Master List'!H318, 'CWM &amp; Location'!B:D, 2, FALSE), CONCATENATE(VLOOKUP('Master List'!H318, 'CWM &amp; Location'!B:D, 2, FALSE), " / ", VLOOKUP('Master List'!I318, 'CWM &amp; Location'!B:D, 2, FALSE)))</f>
        <v>Pediatreg</v>
      </c>
      <c r="K318" s="47" t="str">
        <f>IF('Programmes (ENG)'!K318="Supervisor to be confirmed", "Goruchwyliwr I'w Gadarnhau", 'Programmes (ENG)'!K318)</f>
        <v>Dr Rebecca Cordingley</v>
      </c>
      <c r="L318" s="47" t="str">
        <f>VLOOKUP('Programmes (ENG)'!L318, 'CWM &amp; Location'!B:D, 2, FALSE)</f>
        <v>Canolfan Iechyd Plas Menai</v>
      </c>
      <c r="M318" s="47" t="str">
        <f>VLOOKUP('Programmes (ENG)'!M318, 'CWM &amp; Location'!B:D, 2, FALSE)</f>
        <v>Llanfairfechan</v>
      </c>
      <c r="N318" s="47" t="str">
        <f>IF('Master List'!O318="", VLOOKUP('Master List'!N318, 'CWM &amp; Location'!B:D, 2, FALSE), CONCATENATE(VLOOKUP('Master List'!N318, 'CWM &amp; Location'!B:D, 2, FALSE), " / ", VLOOKUP('Master List'!O318, 'CWM &amp; Location'!B:D, 2, FALSE)))</f>
        <v>Practis Cyffredinol</v>
      </c>
      <c r="O318" s="47" t="str">
        <f>IF('Programmes (ENG)'!O318="Supervisor to be confirmed", "Goruchwyliwr I'w Gadarnhau", 'Programmes (ENG)'!O318)</f>
        <v>Dr Louise Lomax</v>
      </c>
      <c r="P318" s="47" t="str">
        <f>VLOOKUP('Programmes (ENG)'!P318, 'CWM &amp; Location'!B:D, 2, FALSE)</f>
        <v>Ysbyty Gwynedd</v>
      </c>
      <c r="Q318" s="47" t="str">
        <f>VLOOKUP('Programmes (ENG)'!Q318, 'CWM &amp; Location'!B:D, 2, FALSE)</f>
        <v>Bangor</v>
      </c>
      <c r="R318" s="47" t="str">
        <f>IF('Master List'!U318="", VLOOKUP('Master List'!T318, 'CWM &amp; Location'!B:D, 2, FALSE), CONCATENATE(VLOOKUP('Master List'!T318, 'CWM &amp; Location'!B:D, 2, FALSE), " / ", VLOOKUP('Master List'!U318, 'CWM &amp; Location'!B:D, 2, FALSE)))</f>
        <v>Seiciatreg Gyffredinol</v>
      </c>
      <c r="S318" s="47" t="str">
        <f>IF('Programmes (ENG)'!S318="Supervisor to be confirmed", "Goruchwyliwr I'w Gadarnhau", 'Programmes (ENG)'!S318)</f>
        <v>Dr Erik Van Diepen</v>
      </c>
      <c r="T318" s="49" t="str">
        <f>IF('Master List'!Y318="", "", VLOOKUP('Programmes (ENG)'!T318, 'CWM &amp; Location'!B:D, 2, FALSE))</f>
        <v/>
      </c>
      <c r="U318" s="49" t="str">
        <f>IF(T318="", "", VLOOKUP('Programmes (ENG)'!U318, 'CWM &amp; Location'!B:D, 2, FALSE))</f>
        <v/>
      </c>
      <c r="V318" s="49" t="str">
        <f>IF('Programmes (ENG)'!V318="", "", VLOOKUP('Programmes (ENG)'!V318, 'CWM &amp; Location'!B:D, 2, FALSE))</f>
        <v/>
      </c>
      <c r="W318" s="49" t="str">
        <f>IF('Programmes (ENG)'!W318="", "", IF('Programmes (ENG)'!W318="Supervisor to be confirmed", 'CWM &amp; Location'!$C$207, 'Programmes (ENG)'!W318))</f>
        <v/>
      </c>
    </row>
    <row r="319" spans="1:23" ht="33.75" customHeight="1" x14ac:dyDescent="0.25">
      <c r="A319" s="47" t="str">
        <f>'Master List'!A319</f>
        <v>FP</v>
      </c>
      <c r="B319" s="47" t="str">
        <f>'Master List'!B319</f>
        <v>F2/7A1W/106c</v>
      </c>
      <c r="C319" s="47" t="str">
        <f>'Master List'!C319</f>
        <v>WAL/F2/106c</v>
      </c>
      <c r="D319" s="48">
        <f>'Programmes (ENG)'!D319</f>
        <v>1</v>
      </c>
      <c r="E319" s="54" t="str">
        <f t="shared" si="4"/>
        <v>Seiciatreg Gyffredinol, Pediatreg, Practis Cyffredinol</v>
      </c>
      <c r="F319" s="49" t="str">
        <f>VLOOKUP('Programmes (ENG)'!F319, 'CWM &amp; Location'!B:D, 2, FALSE)</f>
        <v>Bwrdd Iechyd Prifysgol Betsi Cadwaladr</v>
      </c>
      <c r="G319" s="49" t="str">
        <f>IF('Programmes (ENG)'!G319="Supervisor to be confirmed", "Goruchwyliwr I'w Gadarnhau", 'Programmes (ENG)'!G319)</f>
        <v>Dr Erik Van Diepen</v>
      </c>
      <c r="H319" s="47" t="str">
        <f>VLOOKUP('Programmes (ENG)'!H319, 'CWM &amp; Location'!B:D, 2, FALSE)</f>
        <v>Ysbyty Gwynedd</v>
      </c>
      <c r="I319" s="47" t="str">
        <f>VLOOKUP('Programmes (ENG)'!I319, 'CWM &amp; Location'!B:D, 2, FALSE)</f>
        <v>Bangor</v>
      </c>
      <c r="J319" s="47" t="str">
        <f>IF('Master List'!I319="", VLOOKUP('Master List'!H319, 'CWM &amp; Location'!B:D, 2, FALSE), CONCATENATE(VLOOKUP('Master List'!H319, 'CWM &amp; Location'!B:D, 2, FALSE), " / ", VLOOKUP('Master List'!I319, 'CWM &amp; Location'!B:D, 2, FALSE)))</f>
        <v>Seiciatreg Gyffredinol</v>
      </c>
      <c r="K319" s="47" t="str">
        <f>IF('Programmes (ENG)'!K319="Supervisor to be confirmed", "Goruchwyliwr I'w Gadarnhau", 'Programmes (ENG)'!K319)</f>
        <v>Dr Erik Van Diepen</v>
      </c>
      <c r="L319" s="47" t="str">
        <f>VLOOKUP('Programmes (ENG)'!L319, 'CWM &amp; Location'!B:D, 2, FALSE)</f>
        <v>Ysbyty Gwynedd</v>
      </c>
      <c r="M319" s="47" t="str">
        <f>VLOOKUP('Programmes (ENG)'!M319, 'CWM &amp; Location'!B:D, 2, FALSE)</f>
        <v>Bangor</v>
      </c>
      <c r="N319" s="47" t="str">
        <f>IF('Master List'!O319="", VLOOKUP('Master List'!N319, 'CWM &amp; Location'!B:D, 2, FALSE), CONCATENATE(VLOOKUP('Master List'!N319, 'CWM &amp; Location'!B:D, 2, FALSE), " / ", VLOOKUP('Master List'!O319, 'CWM &amp; Location'!B:D, 2, FALSE)))</f>
        <v>Pediatreg</v>
      </c>
      <c r="O319" s="47" t="str">
        <f>IF('Programmes (ENG)'!O319="Supervisor to be confirmed", "Goruchwyliwr I'w Gadarnhau", 'Programmes (ENG)'!O319)</f>
        <v>Dr Rebecca Cordingley</v>
      </c>
      <c r="P319" s="47" t="str">
        <f>VLOOKUP('Programmes (ENG)'!P319, 'CWM &amp; Location'!B:D, 2, FALSE)</f>
        <v>Canolfan Iechyd Plas Menai</v>
      </c>
      <c r="Q319" s="47" t="str">
        <f>VLOOKUP('Programmes (ENG)'!Q319, 'CWM &amp; Location'!B:D, 2, FALSE)</f>
        <v>Llanfairfechan</v>
      </c>
      <c r="R319" s="47" t="str">
        <f>IF('Master List'!U319="", VLOOKUP('Master List'!T319, 'CWM &amp; Location'!B:D, 2, FALSE), CONCATENATE(VLOOKUP('Master List'!T319, 'CWM &amp; Location'!B:D, 2, FALSE), " / ", VLOOKUP('Master List'!U319, 'CWM &amp; Location'!B:D, 2, FALSE)))</f>
        <v>Practis Cyffredinol</v>
      </c>
      <c r="S319" s="47" t="str">
        <f>IF('Programmes (ENG)'!S319="Supervisor to be confirmed", "Goruchwyliwr I'w Gadarnhau", 'Programmes (ENG)'!S319)</f>
        <v>Dr Louise Lomax</v>
      </c>
      <c r="T319" s="49" t="str">
        <f>IF('Master List'!Y319="", "", VLOOKUP('Programmes (ENG)'!T319, 'CWM &amp; Location'!B:D, 2, FALSE))</f>
        <v/>
      </c>
      <c r="U319" s="49" t="str">
        <f>IF(T319="", "", VLOOKUP('Programmes (ENG)'!U319, 'CWM &amp; Location'!B:D, 2, FALSE))</f>
        <v/>
      </c>
      <c r="V319" s="49" t="str">
        <f>IF('Programmes (ENG)'!V319="", "", VLOOKUP('Programmes (ENG)'!V319, 'CWM &amp; Location'!B:D, 2, FALSE))</f>
        <v/>
      </c>
      <c r="W319" s="49" t="str">
        <f>IF('Programmes (ENG)'!W319="", "", IF('Programmes (ENG)'!W319="Supervisor to be confirmed", 'CWM &amp; Location'!$C$207, 'Programmes (ENG)'!W319))</f>
        <v/>
      </c>
    </row>
    <row r="320" spans="1:23" ht="33.75" customHeight="1" x14ac:dyDescent="0.25">
      <c r="A320" s="47" t="str">
        <f>'Master List'!A320</f>
        <v>FP</v>
      </c>
      <c r="B320" s="47" t="str">
        <f>'Master List'!B320</f>
        <v>F2/7A1W/107a</v>
      </c>
      <c r="C320" s="47" t="str">
        <f>'Master List'!C320</f>
        <v>WAL/F2/107a</v>
      </c>
      <c r="D320" s="48">
        <f>'Programmes (ENG)'!D320</f>
        <v>1</v>
      </c>
      <c r="E320" s="54" t="str">
        <f t="shared" si="4"/>
        <v>Trawma Llawdriniaeth Orthopedig / Orthogeriatreg, Llawdriniaeth Gyffredinol, Meddygaeth Frys</v>
      </c>
      <c r="F320" s="49" t="str">
        <f>VLOOKUP('Programmes (ENG)'!F320, 'CWM &amp; Location'!B:D, 2, FALSE)</f>
        <v>Bwrdd Iechyd Prifysgol Betsi Cadwaladr</v>
      </c>
      <c r="G320" s="49" t="str">
        <f>IF('Programmes (ENG)'!G320="Supervisor to be confirmed", "Goruchwyliwr I'w Gadarnhau", 'Programmes (ENG)'!G320)</f>
        <v>Mr Stuart Griffin</v>
      </c>
      <c r="H320" s="47" t="str">
        <f>VLOOKUP('Programmes (ENG)'!H320, 'CWM &amp; Location'!B:D, 2, FALSE)</f>
        <v>Ysbyty Gwynedd</v>
      </c>
      <c r="I320" s="47" t="str">
        <f>VLOOKUP('Programmes (ENG)'!I320, 'CWM &amp; Location'!B:D, 2, FALSE)</f>
        <v>Bangor</v>
      </c>
      <c r="J320" s="47" t="str">
        <f>IF('Master List'!I320="", VLOOKUP('Master List'!H320, 'CWM &amp; Location'!B:D, 2, FALSE), CONCATENATE(VLOOKUP('Master List'!H320, 'CWM &amp; Location'!B:D, 2, FALSE), " / ", VLOOKUP('Master List'!I320, 'CWM &amp; Location'!B:D, 2, FALSE)))</f>
        <v>Trawma Llawdriniaeth Orthopedig / Orthogeriatreg</v>
      </c>
      <c r="K320" s="47" t="str">
        <f>IF('Programmes (ENG)'!K320="Supervisor to be confirmed", "Goruchwyliwr I'w Gadarnhau", 'Programmes (ENG)'!K320)</f>
        <v>Mr Stuart Griffin</v>
      </c>
      <c r="L320" s="47" t="str">
        <f>VLOOKUP('Programmes (ENG)'!L320, 'CWM &amp; Location'!B:D, 2, FALSE)</f>
        <v>Ysbyty Gwynedd</v>
      </c>
      <c r="M320" s="47" t="str">
        <f>VLOOKUP('Programmes (ENG)'!M320, 'CWM &amp; Location'!B:D, 2, FALSE)</f>
        <v>Bangor</v>
      </c>
      <c r="N320" s="47" t="str">
        <f>IF('Master List'!O320="", VLOOKUP('Master List'!N320, 'CWM &amp; Location'!B:D, 2, FALSE), CONCATENATE(VLOOKUP('Master List'!N320, 'CWM &amp; Location'!B:D, 2, FALSE), " / ", VLOOKUP('Master List'!O320, 'CWM &amp; Location'!B:D, 2, FALSE)))</f>
        <v>Llawdriniaeth Gyffredinol</v>
      </c>
      <c r="O320" s="47" t="str">
        <f>IF('Programmes (ENG)'!O320="Supervisor to be confirmed", "Goruchwyliwr I'w Gadarnhau", 'Programmes (ENG)'!O320)</f>
        <v>Mr Anil Lala</v>
      </c>
      <c r="P320" s="47" t="str">
        <f>VLOOKUP('Programmes (ENG)'!P320, 'CWM &amp; Location'!B:D, 2, FALSE)</f>
        <v>Ysbyty Gwynedd</v>
      </c>
      <c r="Q320" s="47" t="str">
        <f>VLOOKUP('Programmes (ENG)'!Q320, 'CWM &amp; Location'!B:D, 2, FALSE)</f>
        <v>Bangor</v>
      </c>
      <c r="R320" s="47" t="str">
        <f>IF('Master List'!U320="", VLOOKUP('Master List'!T320, 'CWM &amp; Location'!B:D, 2, FALSE), CONCATENATE(VLOOKUP('Master List'!T320, 'CWM &amp; Location'!B:D, 2, FALSE), " / ", VLOOKUP('Master List'!U320, 'CWM &amp; Location'!B:D, 2, FALSE)))</f>
        <v>Meddygaeth Frys</v>
      </c>
      <c r="S320" s="47" t="str">
        <f>IF('Programmes (ENG)'!S320="Supervisor to be confirmed", "Goruchwyliwr I'w Gadarnhau", 'Programmes (ENG)'!S320)</f>
        <v>Dr Rob Perry</v>
      </c>
      <c r="T320" s="49" t="str">
        <f>IF('Master List'!Y320="", "", VLOOKUP('Programmes (ENG)'!T320, 'CWM &amp; Location'!B:D, 2, FALSE))</f>
        <v/>
      </c>
      <c r="U320" s="49" t="str">
        <f>IF(T320="", "", VLOOKUP('Programmes (ENG)'!U320, 'CWM &amp; Location'!B:D, 2, FALSE))</f>
        <v/>
      </c>
      <c r="V320" s="49" t="str">
        <f>IF('Programmes (ENG)'!V320="", "", VLOOKUP('Programmes (ENG)'!V320, 'CWM &amp; Location'!B:D, 2, FALSE))</f>
        <v/>
      </c>
      <c r="W320" s="49" t="str">
        <f>IF('Programmes (ENG)'!W320="", "", IF('Programmes (ENG)'!W320="Supervisor to be confirmed", 'CWM &amp; Location'!$C$207, 'Programmes (ENG)'!W320))</f>
        <v/>
      </c>
    </row>
    <row r="321" spans="1:23" ht="33.75" customHeight="1" x14ac:dyDescent="0.25">
      <c r="A321" s="47" t="str">
        <f>'Master List'!A321</f>
        <v>FP</v>
      </c>
      <c r="B321" s="47" t="str">
        <f>'Master List'!B321</f>
        <v>F2/7A1W/107b</v>
      </c>
      <c r="C321" s="47" t="str">
        <f>'Master List'!C321</f>
        <v>WAL/F2/107b</v>
      </c>
      <c r="D321" s="48">
        <f>'Programmes (ENG)'!D321</f>
        <v>1</v>
      </c>
      <c r="E321" s="54" t="str">
        <f t="shared" si="4"/>
        <v>Meddygaeth Frys, Trawma Llawdriniaeth Orthopedig / Orthogeriatreg, Llawdriniaeth Gyffredinol</v>
      </c>
      <c r="F321" s="49" t="str">
        <f>VLOOKUP('Programmes (ENG)'!F321, 'CWM &amp; Location'!B:D, 2, FALSE)</f>
        <v>Bwrdd Iechyd Prifysgol Betsi Cadwaladr</v>
      </c>
      <c r="G321" s="49" t="str">
        <f>IF('Programmes (ENG)'!G321="Supervisor to be confirmed", "Goruchwyliwr I'w Gadarnhau", 'Programmes (ENG)'!G321)</f>
        <v>Dr Rob Perry</v>
      </c>
      <c r="H321" s="47" t="str">
        <f>VLOOKUP('Programmes (ENG)'!H321, 'CWM &amp; Location'!B:D, 2, FALSE)</f>
        <v>Ysbyty Gwynedd</v>
      </c>
      <c r="I321" s="47" t="str">
        <f>VLOOKUP('Programmes (ENG)'!I321, 'CWM &amp; Location'!B:D, 2, FALSE)</f>
        <v>Bangor</v>
      </c>
      <c r="J321" s="47" t="str">
        <f>IF('Master List'!I321="", VLOOKUP('Master List'!H321, 'CWM &amp; Location'!B:D, 2, FALSE), CONCATENATE(VLOOKUP('Master List'!H321, 'CWM &amp; Location'!B:D, 2, FALSE), " / ", VLOOKUP('Master List'!I321, 'CWM &amp; Location'!B:D, 2, FALSE)))</f>
        <v>Meddygaeth Frys</v>
      </c>
      <c r="K321" s="47" t="str">
        <f>IF('Programmes (ENG)'!K321="Supervisor to be confirmed", "Goruchwyliwr I'w Gadarnhau", 'Programmes (ENG)'!K321)</f>
        <v>Dr Rob Perry</v>
      </c>
      <c r="L321" s="47" t="str">
        <f>VLOOKUP('Programmes (ENG)'!L321, 'CWM &amp; Location'!B:D, 2, FALSE)</f>
        <v>Ysbyty Gwynedd</v>
      </c>
      <c r="M321" s="47" t="str">
        <f>VLOOKUP('Programmes (ENG)'!M321, 'CWM &amp; Location'!B:D, 2, FALSE)</f>
        <v>Bangor</v>
      </c>
      <c r="N321" s="47" t="str">
        <f>IF('Master List'!O321="", VLOOKUP('Master List'!N321, 'CWM &amp; Location'!B:D, 2, FALSE), CONCATENATE(VLOOKUP('Master List'!N321, 'CWM &amp; Location'!B:D, 2, FALSE), " / ", VLOOKUP('Master List'!O321, 'CWM &amp; Location'!B:D, 2, FALSE)))</f>
        <v>Trawma Llawdriniaeth Orthopedig / Orthogeriatreg</v>
      </c>
      <c r="O321" s="47" t="str">
        <f>IF('Programmes (ENG)'!O321="Supervisor to be confirmed", "Goruchwyliwr I'w Gadarnhau", 'Programmes (ENG)'!O321)</f>
        <v>Mr Stuart Griffin</v>
      </c>
      <c r="P321" s="47" t="str">
        <f>VLOOKUP('Programmes (ENG)'!P321, 'CWM &amp; Location'!B:D, 2, FALSE)</f>
        <v>Ysbyty Gwynedd</v>
      </c>
      <c r="Q321" s="47" t="str">
        <f>VLOOKUP('Programmes (ENG)'!Q321, 'CWM &amp; Location'!B:D, 2, FALSE)</f>
        <v>Bangor</v>
      </c>
      <c r="R321" s="47" t="str">
        <f>IF('Master List'!U321="", VLOOKUP('Master List'!T321, 'CWM &amp; Location'!B:D, 2, FALSE), CONCATENATE(VLOOKUP('Master List'!T321, 'CWM &amp; Location'!B:D, 2, FALSE), " / ", VLOOKUP('Master List'!U321, 'CWM &amp; Location'!B:D, 2, FALSE)))</f>
        <v>Llawdriniaeth Gyffredinol</v>
      </c>
      <c r="S321" s="47" t="str">
        <f>IF('Programmes (ENG)'!S321="Supervisor to be confirmed", "Goruchwyliwr I'w Gadarnhau", 'Programmes (ENG)'!S321)</f>
        <v>Mr Anil Lala</v>
      </c>
      <c r="T321" s="49" t="str">
        <f>IF('Master List'!Y321="", "", VLOOKUP('Programmes (ENG)'!T321, 'CWM &amp; Location'!B:D, 2, FALSE))</f>
        <v/>
      </c>
      <c r="U321" s="49" t="str">
        <f>IF(T321="", "", VLOOKUP('Programmes (ENG)'!U321, 'CWM &amp; Location'!B:D, 2, FALSE))</f>
        <v/>
      </c>
      <c r="V321" s="49" t="str">
        <f>IF('Programmes (ENG)'!V321="", "", VLOOKUP('Programmes (ENG)'!V321, 'CWM &amp; Location'!B:D, 2, FALSE))</f>
        <v/>
      </c>
      <c r="W321" s="49" t="str">
        <f>IF('Programmes (ENG)'!W321="", "", IF('Programmes (ENG)'!W321="Supervisor to be confirmed", 'CWM &amp; Location'!$C$207, 'Programmes (ENG)'!W321))</f>
        <v/>
      </c>
    </row>
    <row r="322" spans="1:23" ht="33.75" customHeight="1" x14ac:dyDescent="0.25">
      <c r="A322" s="47" t="str">
        <f>'Master List'!A322</f>
        <v>FP</v>
      </c>
      <c r="B322" s="47" t="str">
        <f>'Master List'!B322</f>
        <v>F2/7A1W/107c</v>
      </c>
      <c r="C322" s="47" t="str">
        <f>'Master List'!C322</f>
        <v>WAL/F2/107c</v>
      </c>
      <c r="D322" s="48">
        <f>'Programmes (ENG)'!D322</f>
        <v>1</v>
      </c>
      <c r="E322" s="54" t="str">
        <f t="shared" si="4"/>
        <v>Llawdriniaeth Gyffredinol, Meddygaeth Frys, Trawma Llawdriniaeth Orthopedig / Orthogeriatreg</v>
      </c>
      <c r="F322" s="49" t="str">
        <f>VLOOKUP('Programmes (ENG)'!F322, 'CWM &amp; Location'!B:D, 2, FALSE)</f>
        <v>Bwrdd Iechyd Prifysgol Betsi Cadwaladr</v>
      </c>
      <c r="G322" s="49" t="str">
        <f>IF('Programmes (ENG)'!G322="Supervisor to be confirmed", "Goruchwyliwr I'w Gadarnhau", 'Programmes (ENG)'!G322)</f>
        <v>Mr Anil Lala</v>
      </c>
      <c r="H322" s="47" t="str">
        <f>VLOOKUP('Programmes (ENG)'!H322, 'CWM &amp; Location'!B:D, 2, FALSE)</f>
        <v>Ysbyty Gwynedd</v>
      </c>
      <c r="I322" s="47" t="str">
        <f>VLOOKUP('Programmes (ENG)'!I322, 'CWM &amp; Location'!B:D, 2, FALSE)</f>
        <v>Bangor</v>
      </c>
      <c r="J322" s="47" t="str">
        <f>IF('Master List'!I322="", VLOOKUP('Master List'!H322, 'CWM &amp; Location'!B:D, 2, FALSE), CONCATENATE(VLOOKUP('Master List'!H322, 'CWM &amp; Location'!B:D, 2, FALSE), " / ", VLOOKUP('Master List'!I322, 'CWM &amp; Location'!B:D, 2, FALSE)))</f>
        <v>Llawdriniaeth Gyffredinol</v>
      </c>
      <c r="K322" s="47" t="str">
        <f>IF('Programmes (ENG)'!K322="Supervisor to be confirmed", "Goruchwyliwr I'w Gadarnhau", 'Programmes (ENG)'!K322)</f>
        <v>Mr Anil Lala</v>
      </c>
      <c r="L322" s="47" t="str">
        <f>VLOOKUP('Programmes (ENG)'!L322, 'CWM &amp; Location'!B:D, 2, FALSE)</f>
        <v>Ysbyty Gwynedd</v>
      </c>
      <c r="M322" s="47" t="str">
        <f>VLOOKUP('Programmes (ENG)'!M322, 'CWM &amp; Location'!B:D, 2, FALSE)</f>
        <v>Bangor</v>
      </c>
      <c r="N322" s="47" t="str">
        <f>IF('Master List'!O322="", VLOOKUP('Master List'!N322, 'CWM &amp; Location'!B:D, 2, FALSE), CONCATENATE(VLOOKUP('Master List'!N322, 'CWM &amp; Location'!B:D, 2, FALSE), " / ", VLOOKUP('Master List'!O322, 'CWM &amp; Location'!B:D, 2, FALSE)))</f>
        <v>Meddygaeth Frys</v>
      </c>
      <c r="O322" s="47" t="str">
        <f>IF('Programmes (ENG)'!O322="Supervisor to be confirmed", "Goruchwyliwr I'w Gadarnhau", 'Programmes (ENG)'!O322)</f>
        <v>Dr Rob Perry</v>
      </c>
      <c r="P322" s="47" t="str">
        <f>VLOOKUP('Programmes (ENG)'!P322, 'CWM &amp; Location'!B:D, 2, FALSE)</f>
        <v>Ysbyty Gwynedd</v>
      </c>
      <c r="Q322" s="47" t="str">
        <f>VLOOKUP('Programmes (ENG)'!Q322, 'CWM &amp; Location'!B:D, 2, FALSE)</f>
        <v>Bangor</v>
      </c>
      <c r="R322" s="47" t="str">
        <f>IF('Master List'!U322="", VLOOKUP('Master List'!T322, 'CWM &amp; Location'!B:D, 2, FALSE), CONCATENATE(VLOOKUP('Master List'!T322, 'CWM &amp; Location'!B:D, 2, FALSE), " / ", VLOOKUP('Master List'!U322, 'CWM &amp; Location'!B:D, 2, FALSE)))</f>
        <v>Trawma Llawdriniaeth Orthopedig / Orthogeriatreg</v>
      </c>
      <c r="S322" s="47" t="str">
        <f>IF('Programmes (ENG)'!S322="Supervisor to be confirmed", "Goruchwyliwr I'w Gadarnhau", 'Programmes (ENG)'!S322)</f>
        <v>Mr Stuart Griffin</v>
      </c>
      <c r="T322" s="49" t="str">
        <f>IF('Master List'!Y322="", "", VLOOKUP('Programmes (ENG)'!T322, 'CWM &amp; Location'!B:D, 2, FALSE))</f>
        <v/>
      </c>
      <c r="U322" s="49" t="str">
        <f>IF(T322="", "", VLOOKUP('Programmes (ENG)'!U322, 'CWM &amp; Location'!B:D, 2, FALSE))</f>
        <v/>
      </c>
      <c r="V322" s="49" t="str">
        <f>IF('Programmes (ENG)'!V322="", "", VLOOKUP('Programmes (ENG)'!V322, 'CWM &amp; Location'!B:D, 2, FALSE))</f>
        <v/>
      </c>
      <c r="W322" s="49" t="str">
        <f>IF('Programmes (ENG)'!W322="", "", IF('Programmes (ENG)'!W322="Supervisor to be confirmed", 'CWM &amp; Location'!$C$207, 'Programmes (ENG)'!W322))</f>
        <v/>
      </c>
    </row>
    <row r="323" spans="1:23" ht="33.75" customHeight="1" x14ac:dyDescent="0.25">
      <c r="A323" s="47" t="str">
        <f>'Master List'!A323</f>
        <v>SFP</v>
      </c>
      <c r="B323" s="47" t="str">
        <f>'Master List'!B323</f>
        <v>F2/7A5N-7A5S/108a</v>
      </c>
      <c r="C323" s="47" t="str">
        <f>'Master List'!C323</f>
        <v>WAL/F2/108a</v>
      </c>
      <c r="D323" s="48">
        <f>'Programmes (ENG)'!D323</f>
        <v>1</v>
      </c>
      <c r="E323" s="54" t="str">
        <f t="shared" ref="E323:E382" si="5">CONCATENATE(J323,", ",N323,", ",R323,IF(V323="","",", "),IF(V323="","",V323),IF(V323="",""," ("),IF(V323="","",A323),IF(V323="","",")"),"")</f>
        <v>Seiciatreg Gyffredinol / Seiciatreg Henaint, Endocrinoleg a Diabetes Mellitus, Meddygaeth Liniarol / Canser, Academaidd (SFP)</v>
      </c>
      <c r="F323" s="49" t="str">
        <f>VLOOKUP('Programmes (ENG)'!F323, 'CWM &amp; Location'!B:D, 2, FALSE)</f>
        <v>Bwrdd Iechyd Prifysgol Cwm Taf Morgannwg</v>
      </c>
      <c r="G323" s="49" t="str">
        <f>IF('Programmes (ENG)'!G323="Supervisor to be confirmed", "Goruchwyliwr I'w Gadarnhau", 'Programmes (ENG)'!G323)</f>
        <v>Dr Danika Rafferty</v>
      </c>
      <c r="H323" s="47" t="str">
        <f>VLOOKUP('Programmes (ENG)'!H323, 'CWM &amp; Location'!B:D, 2, FALSE)</f>
        <v>Canolfan Adnoddau Morwrol</v>
      </c>
      <c r="I323" s="47" t="str">
        <f>VLOOKUP('Programmes (ENG)'!I323, 'CWM &amp; Location'!B:D, 2, FALSE)</f>
        <v>Pontypridd</v>
      </c>
      <c r="J323" s="47" t="str">
        <f>IF('Master List'!I323="", VLOOKUP('Master List'!H323, 'CWM &amp; Location'!B:D, 2, FALSE), CONCATENATE(VLOOKUP('Master List'!H323, 'CWM &amp; Location'!B:D, 2, FALSE), " / ", VLOOKUP('Master List'!I323, 'CWM &amp; Location'!B:D, 2, FALSE)))</f>
        <v>Seiciatreg Gyffredinol / Seiciatreg Henaint</v>
      </c>
      <c r="K323" s="47" t="str">
        <f>IF('Programmes (ENG)'!K323="Supervisor to be confirmed", "Goruchwyliwr I'w Gadarnhau", 'Programmes (ENG)'!K323)</f>
        <v>Dr Danika Rafferty</v>
      </c>
      <c r="L323" s="47" t="str">
        <f>VLOOKUP('Programmes (ENG)'!L323, 'CWM &amp; Location'!B:D, 2, FALSE)</f>
        <v>Ysbyty'r Tywysog Siarl</v>
      </c>
      <c r="M323" s="47" t="str">
        <f>VLOOKUP('Programmes (ENG)'!M323, 'CWM &amp; Location'!B:D, 2, FALSE)</f>
        <v>Merthyr Tudful</v>
      </c>
      <c r="N323" s="47" t="str">
        <f>IF('Master List'!O323="", VLOOKUP('Master List'!N323, 'CWM &amp; Location'!B:D, 2, FALSE), CONCATENATE(VLOOKUP('Master List'!N323, 'CWM &amp; Location'!B:D, 2, FALSE), " / ", VLOOKUP('Master List'!O323, 'CWM &amp; Location'!B:D, 2, FALSE)))</f>
        <v>Endocrinoleg a Diabetes Mellitus</v>
      </c>
      <c r="O323" s="47" t="str">
        <f>IF('Programmes (ENG)'!O323="Supervisor to be confirmed", "Goruchwyliwr I'w Gadarnhau", 'Programmes (ENG)'!O323)</f>
        <v>Dr Onyebuchi Okosieme</v>
      </c>
      <c r="P323" s="47" t="str">
        <f>VLOOKUP('Programmes (ENG)'!P323, 'CWM &amp; Location'!B:D, 2, FALSE)</f>
        <v>Ysbyty Brenhinol Morgannwg</v>
      </c>
      <c r="Q323" s="47" t="str">
        <f>VLOOKUP('Programmes (ENG)'!Q323, 'CWM &amp; Location'!B:D, 2, FALSE)</f>
        <v>Pontyclun</v>
      </c>
      <c r="R323" s="47" t="str">
        <f>IF('Master List'!U323="", VLOOKUP('Master List'!T323, 'CWM &amp; Location'!B:D, 2, FALSE), CONCATENATE(VLOOKUP('Master List'!T323, 'CWM &amp; Location'!B:D, 2, FALSE), " / ", VLOOKUP('Master List'!U323, 'CWM &amp; Location'!B:D, 2, FALSE)))</f>
        <v>Meddygaeth Liniarol / Canser</v>
      </c>
      <c r="S323" s="47" t="str">
        <f>IF('Programmes (ENG)'!S323="Supervisor to be confirmed", "Goruchwyliwr I'w Gadarnhau", 'Programmes (ENG)'!S323)</f>
        <v>Dr Bethan Jones</v>
      </c>
      <c r="T323" s="49" t="str">
        <f>IF('Master List'!Y323="", "", VLOOKUP('Programmes (ENG)'!T323, 'CWM &amp; Location'!B:D, 2, FALSE))</f>
        <v>Safle I'w Gadarnhau</v>
      </c>
      <c r="U323" s="49" t="str">
        <f>IF(T323="", "", VLOOKUP('Programmes (ENG)'!U323, 'CWM &amp; Location'!B:D, 2, FALSE))</f>
        <v>Safle I'w Gadarnhau</v>
      </c>
      <c r="V323" s="49" t="str">
        <f>IF('Programmes (ENG)'!V323="", "", VLOOKUP('Programmes (ENG)'!V323, 'CWM &amp; Location'!B:D, 2, FALSE))</f>
        <v>Academaidd</v>
      </c>
      <c r="W323" s="49" t="str">
        <f>IF('Programmes (ENG)'!W323="", "", IF('Programmes (ENG)'!W323="Supervisor to be confirmed", 'CWM &amp; Location'!$C$207, 'Programmes (ENG)'!W323))</f>
        <v>Goruchwyliwr I'w Gadarnhau</v>
      </c>
    </row>
    <row r="324" spans="1:23" ht="33.75" customHeight="1" x14ac:dyDescent="0.25">
      <c r="A324" s="47" t="str">
        <f>'Master List'!A324</f>
        <v>SFP</v>
      </c>
      <c r="B324" s="47" t="str">
        <f>'Master List'!B324</f>
        <v>F2/7A5N-7A5S/108b</v>
      </c>
      <c r="C324" s="47" t="str">
        <f>'Master List'!C324</f>
        <v>WAL/F2/108b</v>
      </c>
      <c r="D324" s="48">
        <f>'Programmes (ENG)'!D324</f>
        <v>1</v>
      </c>
      <c r="E324" s="54" t="str">
        <f t="shared" si="5"/>
        <v>Meddygaeth Liniarol / Canser, Seiciatreg Gyffredinol / Seiciatreg Henaint, Endocrinoleg a Diabetes Mellitus, Academaidd (SFP)</v>
      </c>
      <c r="F324" s="49" t="str">
        <f>VLOOKUP('Programmes (ENG)'!F324, 'CWM &amp; Location'!B:D, 2, FALSE)</f>
        <v>Bwrdd Iechyd Prifysgol Cwm Taf Morgannwg</v>
      </c>
      <c r="G324" s="49" t="str">
        <f>IF('Programmes (ENG)'!G324="Supervisor to be confirmed", "Goruchwyliwr I'w Gadarnhau", 'Programmes (ENG)'!G324)</f>
        <v>Dr Bethan Jones</v>
      </c>
      <c r="H324" s="47" t="str">
        <f>VLOOKUP('Programmes (ENG)'!H324, 'CWM &amp; Location'!B:D, 2, FALSE)</f>
        <v>Ysbyty Brenhinol Morgannwg</v>
      </c>
      <c r="I324" s="47" t="str">
        <f>VLOOKUP('Programmes (ENG)'!I324, 'CWM &amp; Location'!B:D, 2, FALSE)</f>
        <v>Pontyclun</v>
      </c>
      <c r="J324" s="47" t="str">
        <f>IF('Master List'!I324="", VLOOKUP('Master List'!H324, 'CWM &amp; Location'!B:D, 2, FALSE), CONCATENATE(VLOOKUP('Master List'!H324, 'CWM &amp; Location'!B:D, 2, FALSE), " / ", VLOOKUP('Master List'!I324, 'CWM &amp; Location'!B:D, 2, FALSE)))</f>
        <v>Meddygaeth Liniarol / Canser</v>
      </c>
      <c r="K324" s="47" t="str">
        <f>IF('Programmes (ENG)'!K324="Supervisor to be confirmed", "Goruchwyliwr I'w Gadarnhau", 'Programmes (ENG)'!K324)</f>
        <v>Dr Bethan Jones</v>
      </c>
      <c r="L324" s="47" t="str">
        <f>VLOOKUP('Programmes (ENG)'!L324, 'CWM &amp; Location'!B:D, 2, FALSE)</f>
        <v>Canolfan Adnoddau Morwrol</v>
      </c>
      <c r="M324" s="47" t="str">
        <f>VLOOKUP('Programmes (ENG)'!M324, 'CWM &amp; Location'!B:D, 2, FALSE)</f>
        <v>Pontypridd</v>
      </c>
      <c r="N324" s="47" t="str">
        <f>IF('Master List'!O324="", VLOOKUP('Master List'!N324, 'CWM &amp; Location'!B:D, 2, FALSE), CONCATENATE(VLOOKUP('Master List'!N324, 'CWM &amp; Location'!B:D, 2, FALSE), " / ", VLOOKUP('Master List'!O324, 'CWM &amp; Location'!B:D, 2, FALSE)))</f>
        <v>Seiciatreg Gyffredinol / Seiciatreg Henaint</v>
      </c>
      <c r="O324" s="47" t="str">
        <f>IF('Programmes (ENG)'!O324="Supervisor to be confirmed", "Goruchwyliwr I'w Gadarnhau", 'Programmes (ENG)'!O324)</f>
        <v>Dr Danika Rafferty</v>
      </c>
      <c r="P324" s="47" t="str">
        <f>VLOOKUP('Programmes (ENG)'!P324, 'CWM &amp; Location'!B:D, 2, FALSE)</f>
        <v>Ysbyty'r Tywysog Siarl</v>
      </c>
      <c r="Q324" s="47" t="str">
        <f>VLOOKUP('Programmes (ENG)'!Q324, 'CWM &amp; Location'!B:D, 2, FALSE)</f>
        <v>Merthyr Tudful</v>
      </c>
      <c r="R324" s="47" t="str">
        <f>IF('Master List'!U324="", VLOOKUP('Master List'!T324, 'CWM &amp; Location'!B:D, 2, FALSE), CONCATENATE(VLOOKUP('Master List'!T324, 'CWM &amp; Location'!B:D, 2, FALSE), " / ", VLOOKUP('Master List'!U324, 'CWM &amp; Location'!B:D, 2, FALSE)))</f>
        <v>Endocrinoleg a Diabetes Mellitus</v>
      </c>
      <c r="S324" s="47" t="str">
        <f>IF('Programmes (ENG)'!S324="Supervisor to be confirmed", "Goruchwyliwr I'w Gadarnhau", 'Programmes (ENG)'!S324)</f>
        <v>Dr Onyebuchi Okosieme</v>
      </c>
      <c r="T324" s="49" t="str">
        <f>IF('Master List'!Y324="", "", VLOOKUP('Programmes (ENG)'!T324, 'CWM &amp; Location'!B:D, 2, FALSE))</f>
        <v>Safle I'w Gadarnhau</v>
      </c>
      <c r="U324" s="49" t="str">
        <f>IF(T324="", "", VLOOKUP('Programmes (ENG)'!U324, 'CWM &amp; Location'!B:D, 2, FALSE))</f>
        <v>Safle I'w Gadarnhau</v>
      </c>
      <c r="V324" s="49" t="str">
        <f>IF('Programmes (ENG)'!V324="", "", VLOOKUP('Programmes (ENG)'!V324, 'CWM &amp; Location'!B:D, 2, FALSE))</f>
        <v>Academaidd</v>
      </c>
      <c r="W324" s="49" t="str">
        <f>IF('Programmes (ENG)'!W324="", "", IF('Programmes (ENG)'!W324="Supervisor to be confirmed", 'CWM &amp; Location'!$C$207, 'Programmes (ENG)'!W324))</f>
        <v>Goruchwyliwr I'w Gadarnhau</v>
      </c>
    </row>
    <row r="325" spans="1:23" ht="33.75" customHeight="1" x14ac:dyDescent="0.25">
      <c r="A325" s="47" t="str">
        <f>'Master List'!A325</f>
        <v>SFP</v>
      </c>
      <c r="B325" s="47" t="str">
        <f>'Master List'!B325</f>
        <v>F2/7A5N-7A5S/108c</v>
      </c>
      <c r="C325" s="47" t="str">
        <f>'Master List'!C325</f>
        <v>WAL/F2/108c</v>
      </c>
      <c r="D325" s="48">
        <f>'Programmes (ENG)'!D325</f>
        <v>1</v>
      </c>
      <c r="E325" s="54" t="str">
        <f t="shared" si="5"/>
        <v>Endocrinoleg a Diabetes Mellitus, Meddygaeth Liniarol / Canser, Seiciatreg Gyffredinol / Seiciatreg Henaint, Academaidd (SFP)</v>
      </c>
      <c r="F325" s="49" t="str">
        <f>VLOOKUP('Programmes (ENG)'!F325, 'CWM &amp; Location'!B:D, 2, FALSE)</f>
        <v>Bwrdd Iechyd Prifysgol Cwm Taf Morgannwg</v>
      </c>
      <c r="G325" s="49" t="str">
        <f>IF('Programmes (ENG)'!G325="Supervisor to be confirmed", "Goruchwyliwr I'w Gadarnhau", 'Programmes (ENG)'!G325)</f>
        <v>Dr Onyebuchi Okosieme</v>
      </c>
      <c r="H325" s="47" t="str">
        <f>VLOOKUP('Programmes (ENG)'!H325, 'CWM &amp; Location'!B:D, 2, FALSE)</f>
        <v>Ysbyty'r Tywysog Siarl</v>
      </c>
      <c r="I325" s="47" t="str">
        <f>VLOOKUP('Programmes (ENG)'!I325, 'CWM &amp; Location'!B:D, 2, FALSE)</f>
        <v>Merthyr Tudful</v>
      </c>
      <c r="J325" s="47" t="str">
        <f>IF('Master List'!I325="", VLOOKUP('Master List'!H325, 'CWM &amp; Location'!B:D, 2, FALSE), CONCATENATE(VLOOKUP('Master List'!H325, 'CWM &amp; Location'!B:D, 2, FALSE), " / ", VLOOKUP('Master List'!I325, 'CWM &amp; Location'!B:D, 2, FALSE)))</f>
        <v>Endocrinoleg a Diabetes Mellitus</v>
      </c>
      <c r="K325" s="47" t="str">
        <f>IF('Programmes (ENG)'!K325="Supervisor to be confirmed", "Goruchwyliwr I'w Gadarnhau", 'Programmes (ENG)'!K325)</f>
        <v>Dr Onyebuchi Okosieme</v>
      </c>
      <c r="L325" s="47" t="str">
        <f>VLOOKUP('Programmes (ENG)'!L325, 'CWM &amp; Location'!B:D, 2, FALSE)</f>
        <v>Ysbyty Brenhinol Morgannwg</v>
      </c>
      <c r="M325" s="47" t="str">
        <f>VLOOKUP('Programmes (ENG)'!M325, 'CWM &amp; Location'!B:D, 2, FALSE)</f>
        <v>Pontyclun</v>
      </c>
      <c r="N325" s="47" t="str">
        <f>IF('Master List'!O325="", VLOOKUP('Master List'!N325, 'CWM &amp; Location'!B:D, 2, FALSE), CONCATENATE(VLOOKUP('Master List'!N325, 'CWM &amp; Location'!B:D, 2, FALSE), " / ", VLOOKUP('Master List'!O325, 'CWM &amp; Location'!B:D, 2, FALSE)))</f>
        <v>Meddygaeth Liniarol / Canser</v>
      </c>
      <c r="O325" s="47" t="str">
        <f>IF('Programmes (ENG)'!O325="Supervisor to be confirmed", "Goruchwyliwr I'w Gadarnhau", 'Programmes (ENG)'!O325)</f>
        <v>Dr Bethan Jones</v>
      </c>
      <c r="P325" s="47" t="str">
        <f>VLOOKUP('Programmes (ENG)'!P325, 'CWM &amp; Location'!B:D, 2, FALSE)</f>
        <v>Canolfan Adnoddau Morwrol</v>
      </c>
      <c r="Q325" s="47" t="str">
        <f>VLOOKUP('Programmes (ENG)'!Q325, 'CWM &amp; Location'!B:D, 2, FALSE)</f>
        <v>Pontypridd</v>
      </c>
      <c r="R325" s="47" t="str">
        <f>IF('Master List'!U325="", VLOOKUP('Master List'!T325, 'CWM &amp; Location'!B:D, 2, FALSE), CONCATENATE(VLOOKUP('Master List'!T325, 'CWM &amp; Location'!B:D, 2, FALSE), " / ", VLOOKUP('Master List'!U325, 'CWM &amp; Location'!B:D, 2, FALSE)))</f>
        <v>Seiciatreg Gyffredinol / Seiciatreg Henaint</v>
      </c>
      <c r="S325" s="47" t="str">
        <f>IF('Programmes (ENG)'!S325="Supervisor to be confirmed", "Goruchwyliwr I'w Gadarnhau", 'Programmes (ENG)'!S325)</f>
        <v>Dr Danika Rafferty</v>
      </c>
      <c r="T325" s="49" t="str">
        <f>IF('Master List'!Y325="", "", VLOOKUP('Programmes (ENG)'!T325, 'CWM &amp; Location'!B:D, 2, FALSE))</f>
        <v>Safle I'w Gadarnhau</v>
      </c>
      <c r="U325" s="49" t="str">
        <f>IF(T325="", "", VLOOKUP('Programmes (ENG)'!U325, 'CWM &amp; Location'!B:D, 2, FALSE))</f>
        <v>Safle I'w Gadarnhau</v>
      </c>
      <c r="V325" s="49" t="str">
        <f>IF('Programmes (ENG)'!V325="", "", VLOOKUP('Programmes (ENG)'!V325, 'CWM &amp; Location'!B:D, 2, FALSE))</f>
        <v>Academaidd</v>
      </c>
      <c r="W325" s="49" t="str">
        <f>IF('Programmes (ENG)'!W325="", "", IF('Programmes (ENG)'!W325="Supervisor to be confirmed", 'CWM &amp; Location'!$C$207, 'Programmes (ENG)'!W325))</f>
        <v>Goruchwyliwr I'w Gadarnhau</v>
      </c>
    </row>
    <row r="326" spans="1:23" ht="33.75" customHeight="1" x14ac:dyDescent="0.25">
      <c r="A326" s="47" t="str">
        <f>'Master List'!A326</f>
        <v>SFP</v>
      </c>
      <c r="B326" s="47" t="str">
        <f>'Master List'!B326</f>
        <v>F2/7A3/109a</v>
      </c>
      <c r="C326" s="47" t="str">
        <f>'Master List'!C326</f>
        <v>WAL/F2/109a</v>
      </c>
      <c r="D326" s="48">
        <f>'Programmes (ENG)'!D326</f>
        <v>1</v>
      </c>
      <c r="E326" s="54" t="str">
        <f t="shared" si="5"/>
        <v>Meddygaeth Gyffredinol (Mewnol) / Endocrinoleg a Diabetes Mellitus, Practis Cyffredinol / Triniaeth Ddydd, Hematoleg, Academaidd (SFP)</v>
      </c>
      <c r="F326" s="49" t="str">
        <f>VLOOKUP('Programmes (ENG)'!F326, 'CWM &amp; Location'!B:D, 2, FALSE)</f>
        <v>Bwrdd Iechyd Prifysgol Bae Abertawe</v>
      </c>
      <c r="G326" s="49" t="str">
        <f>IF('Programmes (ENG)'!G326="Supervisor to be confirmed", "Goruchwyliwr I'w Gadarnhau", 'Programmes (ENG)'!G326)</f>
        <v>Dr Rajesh Peter</v>
      </c>
      <c r="H326" s="47" t="str">
        <f>VLOOKUP('Programmes (ENG)'!H326, 'CWM &amp; Location'!B:D, 2, FALSE)</f>
        <v>Ysbyty Singleton</v>
      </c>
      <c r="I326" s="47" t="str">
        <f>VLOOKUP('Programmes (ENG)'!I326, 'CWM &amp; Location'!B:D, 2, FALSE)</f>
        <v>Abertawe</v>
      </c>
      <c r="J326" s="47" t="str">
        <f>IF('Master List'!I326="", VLOOKUP('Master List'!H326, 'CWM &amp; Location'!B:D, 2, FALSE), CONCATENATE(VLOOKUP('Master List'!H326, 'CWM &amp; Location'!B:D, 2, FALSE), " / ", VLOOKUP('Master List'!I326, 'CWM &amp; Location'!B:D, 2, FALSE)))</f>
        <v>Meddygaeth Gyffredinol (Mewnol) / Endocrinoleg a Diabetes Mellitus</v>
      </c>
      <c r="K326" s="47" t="str">
        <f>IF('Programmes (ENG)'!K326="Supervisor to be confirmed", "Goruchwyliwr I'w Gadarnhau", 'Programmes (ENG)'!K326)</f>
        <v>Dr Rajesh Peter</v>
      </c>
      <c r="L326" s="47" t="str">
        <f>VLOOKUP('Programmes (ENG)'!L326, 'CWM &amp; Location'!B:D, 2, FALSE)</f>
        <v>Ysbyty Treforys</v>
      </c>
      <c r="M326" s="47" t="str">
        <f>VLOOKUP('Programmes (ENG)'!M326, 'CWM &amp; Location'!B:D, 2, FALSE)</f>
        <v>Abertawe</v>
      </c>
      <c r="N326" s="47" t="str">
        <f>IF('Master List'!O326="", VLOOKUP('Master List'!N326, 'CWM &amp; Location'!B:D, 2, FALSE), CONCATENATE(VLOOKUP('Master List'!N326, 'CWM &amp; Location'!B:D, 2, FALSE), " / ", VLOOKUP('Master List'!O326, 'CWM &amp; Location'!B:D, 2, FALSE)))</f>
        <v>Practis Cyffredinol / Triniaeth Ddydd</v>
      </c>
      <c r="O326" s="47" t="str">
        <f>IF('Programmes (ENG)'!O326="Supervisor to be confirmed", "Goruchwyliwr I'w Gadarnhau", 'Programmes (ENG)'!O326)</f>
        <v>Dr Stephen Greenfield</v>
      </c>
      <c r="P326" s="47" t="str">
        <f>VLOOKUP('Programmes (ENG)'!P326, 'CWM &amp; Location'!B:D, 2, FALSE)</f>
        <v>Ysbyty Singleton</v>
      </c>
      <c r="Q326" s="47" t="str">
        <f>VLOOKUP('Programmes (ENG)'!Q326, 'CWM &amp; Location'!B:D, 2, FALSE)</f>
        <v>Abertawe</v>
      </c>
      <c r="R326" s="47" t="str">
        <f>IF('Master List'!U326="", VLOOKUP('Master List'!T326, 'CWM &amp; Location'!B:D, 2, FALSE), CONCATENATE(VLOOKUP('Master List'!T326, 'CWM &amp; Location'!B:D, 2, FALSE), " / ", VLOOKUP('Master List'!U326, 'CWM &amp; Location'!B:D, 2, FALSE)))</f>
        <v>Hematoleg</v>
      </c>
      <c r="S326" s="47" t="str">
        <f>IF('Programmes (ENG)'!S326="Supervisor to be confirmed", "Goruchwyliwr I'w Gadarnhau", 'Programmes (ENG)'!S326)</f>
        <v>Dr Hamdi Sati</v>
      </c>
      <c r="T326" s="49" t="str">
        <f>IF('Master List'!Y326="", "", VLOOKUP('Programmes (ENG)'!T326, 'CWM &amp; Location'!B:D, 2, FALSE))</f>
        <v>Safle I'w Gadarnhau</v>
      </c>
      <c r="U326" s="49" t="str">
        <f>IF(T326="", "", VLOOKUP('Programmes (ENG)'!U326, 'CWM &amp; Location'!B:D, 2, FALSE))</f>
        <v>Safle I'w Gadarnhau</v>
      </c>
      <c r="V326" s="49" t="str">
        <f>IF('Programmes (ENG)'!V326="", "", VLOOKUP('Programmes (ENG)'!V326, 'CWM &amp; Location'!B:D, 2, FALSE))</f>
        <v>Academaidd</v>
      </c>
      <c r="W326" s="49" t="str">
        <f>IF('Programmes (ENG)'!W326="", "", IF('Programmes (ENG)'!W326="Supervisor to be confirmed", 'CWM &amp; Location'!$C$207, 'Programmes (ENG)'!W326))</f>
        <v>Goruchwyliwr I'w Gadarnhau</v>
      </c>
    </row>
    <row r="327" spans="1:23" ht="33.75" customHeight="1" x14ac:dyDescent="0.25">
      <c r="A327" s="47" t="str">
        <f>'Master List'!A327</f>
        <v>SFP</v>
      </c>
      <c r="B327" s="47" t="str">
        <f>'Master List'!B327</f>
        <v>F2/7A3/109b</v>
      </c>
      <c r="C327" s="47" t="str">
        <f>'Master List'!C327</f>
        <v>WAL/F2/109b</v>
      </c>
      <c r="D327" s="48">
        <f>'Programmes (ENG)'!D327</f>
        <v>1</v>
      </c>
      <c r="E327" s="54" t="str">
        <f t="shared" si="5"/>
        <v>Hematoleg, Meddygaeth Gyffredinol (Mewnol) / Endocrinoleg a Diabetes Mellitus, Practis Cyffredinol / Triniaeth Ddydd, Academaidd (SFP)</v>
      </c>
      <c r="F327" s="49" t="str">
        <f>VLOOKUP('Programmes (ENG)'!F327, 'CWM &amp; Location'!B:D, 2, FALSE)</f>
        <v>Bwrdd Iechyd Prifysgol Bae Abertawe</v>
      </c>
      <c r="G327" s="49" t="str">
        <f>IF('Programmes (ENG)'!G327="Supervisor to be confirmed", "Goruchwyliwr I'w Gadarnhau", 'Programmes (ENG)'!G327)</f>
        <v>Dr Hamdi Sati</v>
      </c>
      <c r="H327" s="47" t="str">
        <f>VLOOKUP('Programmes (ENG)'!H327, 'CWM &amp; Location'!B:D, 2, FALSE)</f>
        <v>Ysbyty Singleton</v>
      </c>
      <c r="I327" s="47" t="str">
        <f>VLOOKUP('Programmes (ENG)'!I327, 'CWM &amp; Location'!B:D, 2, FALSE)</f>
        <v>Abertawe</v>
      </c>
      <c r="J327" s="47" t="str">
        <f>IF('Master List'!I327="", VLOOKUP('Master List'!H327, 'CWM &amp; Location'!B:D, 2, FALSE), CONCATENATE(VLOOKUP('Master List'!H327, 'CWM &amp; Location'!B:D, 2, FALSE), " / ", VLOOKUP('Master List'!I327, 'CWM &amp; Location'!B:D, 2, FALSE)))</f>
        <v>Hematoleg</v>
      </c>
      <c r="K327" s="47" t="str">
        <f>IF('Programmes (ENG)'!K327="Supervisor to be confirmed", "Goruchwyliwr I'w Gadarnhau", 'Programmes (ENG)'!K327)</f>
        <v>Dr Hamdi Sati</v>
      </c>
      <c r="L327" s="47" t="str">
        <f>VLOOKUP('Programmes (ENG)'!L327, 'CWM &amp; Location'!B:D, 2, FALSE)</f>
        <v>Ysbyty Singleton</v>
      </c>
      <c r="M327" s="47" t="str">
        <f>VLOOKUP('Programmes (ENG)'!M327, 'CWM &amp; Location'!B:D, 2, FALSE)</f>
        <v>Abertawe</v>
      </c>
      <c r="N327" s="47" t="str">
        <f>IF('Master List'!O327="", VLOOKUP('Master List'!N327, 'CWM &amp; Location'!B:D, 2, FALSE), CONCATENATE(VLOOKUP('Master List'!N327, 'CWM &amp; Location'!B:D, 2, FALSE), " / ", VLOOKUP('Master List'!O327, 'CWM &amp; Location'!B:D, 2, FALSE)))</f>
        <v>Meddygaeth Gyffredinol (Mewnol) / Endocrinoleg a Diabetes Mellitus</v>
      </c>
      <c r="O327" s="47" t="str">
        <f>IF('Programmes (ENG)'!O327="Supervisor to be confirmed", "Goruchwyliwr I'w Gadarnhau", 'Programmes (ENG)'!O327)</f>
        <v>Dr Rajesh Peter</v>
      </c>
      <c r="P327" s="47" t="str">
        <f>VLOOKUP('Programmes (ENG)'!P327, 'CWM &amp; Location'!B:D, 2, FALSE)</f>
        <v>Ysbyty Treforys</v>
      </c>
      <c r="Q327" s="47" t="str">
        <f>VLOOKUP('Programmes (ENG)'!Q327, 'CWM &amp; Location'!B:D, 2, FALSE)</f>
        <v>Abertawe</v>
      </c>
      <c r="R327" s="47" t="str">
        <f>IF('Master List'!U327="", VLOOKUP('Master List'!T327, 'CWM &amp; Location'!B:D, 2, FALSE), CONCATENATE(VLOOKUP('Master List'!T327, 'CWM &amp; Location'!B:D, 2, FALSE), " / ", VLOOKUP('Master List'!U327, 'CWM &amp; Location'!B:D, 2, FALSE)))</f>
        <v>Practis Cyffredinol / Triniaeth Ddydd</v>
      </c>
      <c r="S327" s="47" t="str">
        <f>IF('Programmes (ENG)'!S327="Supervisor to be confirmed", "Goruchwyliwr I'w Gadarnhau", 'Programmes (ENG)'!S327)</f>
        <v>Dr Stephen Greenfield</v>
      </c>
      <c r="T327" s="49" t="str">
        <f>IF('Master List'!Y327="", "", VLOOKUP('Programmes (ENG)'!T327, 'CWM &amp; Location'!B:D, 2, FALSE))</f>
        <v>Safle I'w Gadarnhau</v>
      </c>
      <c r="U327" s="49" t="str">
        <f>IF(T327="", "", VLOOKUP('Programmes (ENG)'!U327, 'CWM &amp; Location'!B:D, 2, FALSE))</f>
        <v>Safle I'w Gadarnhau</v>
      </c>
      <c r="V327" s="49" t="str">
        <f>IF('Programmes (ENG)'!V327="", "", VLOOKUP('Programmes (ENG)'!V327, 'CWM &amp; Location'!B:D, 2, FALSE))</f>
        <v>Academaidd</v>
      </c>
      <c r="W327" s="49" t="str">
        <f>IF('Programmes (ENG)'!W327="", "", IF('Programmes (ENG)'!W327="Supervisor to be confirmed", 'CWM &amp; Location'!$C$207, 'Programmes (ENG)'!W327))</f>
        <v>Goruchwyliwr I'w Gadarnhau</v>
      </c>
    </row>
    <row r="328" spans="1:23" ht="33.75" customHeight="1" x14ac:dyDescent="0.25">
      <c r="A328" s="47" t="str">
        <f>'Master List'!A328</f>
        <v>SFP</v>
      </c>
      <c r="B328" s="47" t="str">
        <f>'Master List'!B328</f>
        <v>F2/7A3/109c</v>
      </c>
      <c r="C328" s="47" t="str">
        <f>'Master List'!C328</f>
        <v>WAL/F2/109c</v>
      </c>
      <c r="D328" s="48">
        <f>'Programmes (ENG)'!D328</f>
        <v>1</v>
      </c>
      <c r="E328" s="54" t="str">
        <f t="shared" si="5"/>
        <v>Practis Cyffredinol / Triniaeth Ddydd, Hematoleg, Meddygaeth Gyffredinol (Mewnol) / Endocrinoleg a Diabetes Mellitus, Academaidd (SFP)</v>
      </c>
      <c r="F328" s="49" t="str">
        <f>VLOOKUP('Programmes (ENG)'!F328, 'CWM &amp; Location'!B:D, 2, FALSE)</f>
        <v>Bwrdd Iechyd Prifysgol Bae Abertawe</v>
      </c>
      <c r="G328" s="49" t="str">
        <f>IF('Programmes (ENG)'!G328="Supervisor to be confirmed", "Goruchwyliwr I'w Gadarnhau", 'Programmes (ENG)'!G328)</f>
        <v>Dr Stephen Greenfield</v>
      </c>
      <c r="H328" s="47" t="str">
        <f>VLOOKUP('Programmes (ENG)'!H328, 'CWM &amp; Location'!B:D, 2, FALSE)</f>
        <v>Ysbyty Treforys</v>
      </c>
      <c r="I328" s="47" t="str">
        <f>VLOOKUP('Programmes (ENG)'!I328, 'CWM &amp; Location'!B:D, 2, FALSE)</f>
        <v>Abertawe</v>
      </c>
      <c r="J328" s="47" t="str">
        <f>IF('Master List'!I328="", VLOOKUP('Master List'!H328, 'CWM &amp; Location'!B:D, 2, FALSE), CONCATENATE(VLOOKUP('Master List'!H328, 'CWM &amp; Location'!B:D, 2, FALSE), " / ", VLOOKUP('Master List'!I328, 'CWM &amp; Location'!B:D, 2, FALSE)))</f>
        <v>Practis Cyffredinol / Triniaeth Ddydd</v>
      </c>
      <c r="K328" s="47" t="str">
        <f>IF('Programmes (ENG)'!K328="Supervisor to be confirmed", "Goruchwyliwr I'w Gadarnhau", 'Programmes (ENG)'!K328)</f>
        <v>Dr Stephen Greenfield</v>
      </c>
      <c r="L328" s="47" t="str">
        <f>VLOOKUP('Programmes (ENG)'!L328, 'CWM &amp; Location'!B:D, 2, FALSE)</f>
        <v>Ysbyty Singleton</v>
      </c>
      <c r="M328" s="47" t="str">
        <f>VLOOKUP('Programmes (ENG)'!M328, 'CWM &amp; Location'!B:D, 2, FALSE)</f>
        <v>Abertawe</v>
      </c>
      <c r="N328" s="47" t="str">
        <f>IF('Master List'!O328="", VLOOKUP('Master List'!N328, 'CWM &amp; Location'!B:D, 2, FALSE), CONCATENATE(VLOOKUP('Master List'!N328, 'CWM &amp; Location'!B:D, 2, FALSE), " / ", VLOOKUP('Master List'!O328, 'CWM &amp; Location'!B:D, 2, FALSE)))</f>
        <v>Hematoleg</v>
      </c>
      <c r="O328" s="47" t="str">
        <f>IF('Programmes (ENG)'!O328="Supervisor to be confirmed", "Goruchwyliwr I'w Gadarnhau", 'Programmes (ENG)'!O328)</f>
        <v>Dr Hamdi Sati</v>
      </c>
      <c r="P328" s="47" t="str">
        <f>VLOOKUP('Programmes (ENG)'!P328, 'CWM &amp; Location'!B:D, 2, FALSE)</f>
        <v>Ysbyty Singleton</v>
      </c>
      <c r="Q328" s="47" t="str">
        <f>VLOOKUP('Programmes (ENG)'!Q328, 'CWM &amp; Location'!B:D, 2, FALSE)</f>
        <v>Abertawe</v>
      </c>
      <c r="R328" s="47" t="str">
        <f>IF('Master List'!U328="", VLOOKUP('Master List'!T328, 'CWM &amp; Location'!B:D, 2, FALSE), CONCATENATE(VLOOKUP('Master List'!T328, 'CWM &amp; Location'!B:D, 2, FALSE), " / ", VLOOKUP('Master List'!U328, 'CWM &amp; Location'!B:D, 2, FALSE)))</f>
        <v>Meddygaeth Gyffredinol (Mewnol) / Endocrinoleg a Diabetes Mellitus</v>
      </c>
      <c r="S328" s="47" t="str">
        <f>IF('Programmes (ENG)'!S328="Supervisor to be confirmed", "Goruchwyliwr I'w Gadarnhau", 'Programmes (ENG)'!S328)</f>
        <v>Dr Rajesh Peter</v>
      </c>
      <c r="T328" s="49" t="str">
        <f>IF('Master List'!Y328="", "", VLOOKUP('Programmes (ENG)'!T328, 'CWM &amp; Location'!B:D, 2, FALSE))</f>
        <v>Safle I'w Gadarnhau</v>
      </c>
      <c r="U328" s="49" t="str">
        <f>IF(T328="", "", VLOOKUP('Programmes (ENG)'!U328, 'CWM &amp; Location'!B:D, 2, FALSE))</f>
        <v>Safle I'w Gadarnhau</v>
      </c>
      <c r="V328" s="49" t="str">
        <f>IF('Programmes (ENG)'!V328="", "", VLOOKUP('Programmes (ENG)'!V328, 'CWM &amp; Location'!B:D, 2, FALSE))</f>
        <v>Academaidd</v>
      </c>
      <c r="W328" s="49" t="str">
        <f>IF('Programmes (ENG)'!W328="", "", IF('Programmes (ENG)'!W328="Supervisor to be confirmed", 'CWM &amp; Location'!$C$207, 'Programmes (ENG)'!W328))</f>
        <v>Goruchwyliwr I'w Gadarnhau</v>
      </c>
    </row>
    <row r="329" spans="1:23" ht="33.75" customHeight="1" x14ac:dyDescent="0.25">
      <c r="A329" s="47" t="str">
        <f>'Master List'!A329</f>
        <v>SFP</v>
      </c>
      <c r="B329" s="47" t="str">
        <f>'Master List'!B329</f>
        <v>F2/7A4/110a</v>
      </c>
      <c r="C329" s="47" t="str">
        <f>'Master List'!C329</f>
        <v>WAL/F2/110a</v>
      </c>
      <c r="D329" s="48">
        <f>'Programmes (ENG)'!D329</f>
        <v>1</v>
      </c>
      <c r="E329" s="54" t="str">
        <f t="shared" si="5"/>
        <v>Meddygaeth Frys, Meddygaeth Gofal Dwys, Microbioleg Feddygol / Clefydau Heintus, Academaidd (SFP)</v>
      </c>
      <c r="F329" s="49" t="str">
        <f>VLOOKUP('Programmes (ENG)'!F329, 'CWM &amp; Location'!B:D, 2, FALSE)</f>
        <v>Bwrdd Iechyd Prifysgol Caerdydd a'r Fro</v>
      </c>
      <c r="G329" s="49" t="str">
        <f>IF('Programmes (ENG)'!G329="Supervisor to be confirmed", "Goruchwyliwr I'w Gadarnhau", 'Programmes (ENG)'!G329)</f>
        <v>Dr Nicholas Manville</v>
      </c>
      <c r="H329" s="47" t="str">
        <f>VLOOKUP('Programmes (ENG)'!H329, 'CWM &amp; Location'!B:D, 2, FALSE)</f>
        <v>Ysbyty Athrofaol Cymru</v>
      </c>
      <c r="I329" s="47" t="str">
        <f>VLOOKUP('Programmes (ENG)'!I329, 'CWM &amp; Location'!B:D, 2, FALSE)</f>
        <v>Caerdydd</v>
      </c>
      <c r="J329" s="47" t="str">
        <f>IF('Master List'!I329="", VLOOKUP('Master List'!H329, 'CWM &amp; Location'!B:D, 2, FALSE), CONCATENATE(VLOOKUP('Master List'!H329, 'CWM &amp; Location'!B:D, 2, FALSE), " / ", VLOOKUP('Master List'!I329, 'CWM &amp; Location'!B:D, 2, FALSE)))</f>
        <v>Meddygaeth Frys</v>
      </c>
      <c r="K329" s="47" t="str">
        <f>IF('Programmes (ENG)'!K329="Supervisor to be confirmed", "Goruchwyliwr I'w Gadarnhau", 'Programmes (ENG)'!K329)</f>
        <v>Dr Nicholas Manville</v>
      </c>
      <c r="L329" s="47" t="str">
        <f>VLOOKUP('Programmes (ENG)'!L329, 'CWM &amp; Location'!B:D, 2, FALSE)</f>
        <v>Ysbyty Athrofaol Cymru</v>
      </c>
      <c r="M329" s="47" t="str">
        <f>VLOOKUP('Programmes (ENG)'!M329, 'CWM &amp; Location'!B:D, 2, FALSE)</f>
        <v>Caerdydd</v>
      </c>
      <c r="N329" s="47" t="str">
        <f>IF('Master List'!O329="", VLOOKUP('Master List'!N329, 'CWM &amp; Location'!B:D, 2, FALSE), CONCATENATE(VLOOKUP('Master List'!N329, 'CWM &amp; Location'!B:D, 2, FALSE), " / ", VLOOKUP('Master List'!O329, 'CWM &amp; Location'!B:D, 2, FALSE)))</f>
        <v>Meddygaeth Gofal Dwys</v>
      </c>
      <c r="O329" s="47" t="str">
        <f>IF('Programmes (ENG)'!O329="Supervisor to be confirmed", "Goruchwyliwr I'w Gadarnhau", 'Programmes (ENG)'!O329)</f>
        <v>Dr Nick Stallard</v>
      </c>
      <c r="P329" s="47" t="str">
        <f>VLOOKUP('Programmes (ENG)'!P329, 'CWM &amp; Location'!B:D, 2, FALSE)</f>
        <v>Ysbyty Athrofaol Cymru</v>
      </c>
      <c r="Q329" s="47" t="str">
        <f>VLOOKUP('Programmes (ENG)'!Q329, 'CWM &amp; Location'!B:D, 2, FALSE)</f>
        <v>Caerdydd</v>
      </c>
      <c r="R329" s="47" t="str">
        <f>IF('Master List'!U329="", VLOOKUP('Master List'!T329, 'CWM &amp; Location'!B:D, 2, FALSE), CONCATENATE(VLOOKUP('Master List'!T329, 'CWM &amp; Location'!B:D, 2, FALSE), " / ", VLOOKUP('Master List'!U329, 'CWM &amp; Location'!B:D, 2, FALSE)))</f>
        <v>Microbioleg Feddygol / Clefydau Heintus</v>
      </c>
      <c r="S329" s="47" t="str">
        <f>IF('Programmes (ENG)'!S329="Supervisor to be confirmed", "Goruchwyliwr I'w Gadarnhau", 'Programmes (ENG)'!S329)</f>
        <v>Dr Owen Seddon</v>
      </c>
      <c r="T329" s="49" t="str">
        <f>IF('Master List'!Y329="", "", VLOOKUP('Programmes (ENG)'!T329, 'CWM &amp; Location'!B:D, 2, FALSE))</f>
        <v>Safle I'w Gadarnhau</v>
      </c>
      <c r="U329" s="49" t="str">
        <f>IF(T329="", "", VLOOKUP('Programmes (ENG)'!U329, 'CWM &amp; Location'!B:D, 2, FALSE))</f>
        <v>Safle I'w Gadarnhau</v>
      </c>
      <c r="V329" s="49" t="str">
        <f>IF('Programmes (ENG)'!V329="", "", VLOOKUP('Programmes (ENG)'!V329, 'CWM &amp; Location'!B:D, 2, FALSE))</f>
        <v>Academaidd</v>
      </c>
      <c r="W329" s="49" t="str">
        <f>IF('Programmes (ENG)'!W329="", "", IF('Programmes (ENG)'!W329="Supervisor to be confirmed", 'CWM &amp; Location'!$C$207, 'Programmes (ENG)'!W329))</f>
        <v>Goruchwyliwr I'w Gadarnhau</v>
      </c>
    </row>
    <row r="330" spans="1:23" ht="33.75" customHeight="1" x14ac:dyDescent="0.25">
      <c r="A330" s="47" t="str">
        <f>'Master List'!A330</f>
        <v>SFP</v>
      </c>
      <c r="B330" s="47" t="str">
        <f>'Master List'!B330</f>
        <v>F2/7A4/110b</v>
      </c>
      <c r="C330" s="47" t="str">
        <f>'Master List'!C330</f>
        <v>WAL/F2/110b</v>
      </c>
      <c r="D330" s="48">
        <f>'Programmes (ENG)'!D330</f>
        <v>1</v>
      </c>
      <c r="E330" s="54" t="str">
        <f t="shared" si="5"/>
        <v>Microbioleg Feddygol / Clefydau Heintus, Meddygaeth Frys, Meddygaeth Gofal Dwys, Academaidd (SFP)</v>
      </c>
      <c r="F330" s="49" t="str">
        <f>VLOOKUP('Programmes (ENG)'!F330, 'CWM &amp; Location'!B:D, 2, FALSE)</f>
        <v>Bwrdd Iechyd Prifysgol Caerdydd a'r Fro</v>
      </c>
      <c r="G330" s="49" t="str">
        <f>IF('Programmes (ENG)'!G330="Supervisor to be confirmed", "Goruchwyliwr I'w Gadarnhau", 'Programmes (ENG)'!G330)</f>
        <v>Dr Owen Seddon</v>
      </c>
      <c r="H330" s="47" t="str">
        <f>VLOOKUP('Programmes (ENG)'!H330, 'CWM &amp; Location'!B:D, 2, FALSE)</f>
        <v>Ysbyty Athrofaol Cymru</v>
      </c>
      <c r="I330" s="47" t="str">
        <f>VLOOKUP('Programmes (ENG)'!I330, 'CWM &amp; Location'!B:D, 2, FALSE)</f>
        <v>Caerdydd</v>
      </c>
      <c r="J330" s="47" t="str">
        <f>IF('Master List'!I330="", VLOOKUP('Master List'!H330, 'CWM &amp; Location'!B:D, 2, FALSE), CONCATENATE(VLOOKUP('Master List'!H330, 'CWM &amp; Location'!B:D, 2, FALSE), " / ", VLOOKUP('Master List'!I330, 'CWM &amp; Location'!B:D, 2, FALSE)))</f>
        <v>Microbioleg Feddygol / Clefydau Heintus</v>
      </c>
      <c r="K330" s="47" t="str">
        <f>IF('Programmes (ENG)'!K330="Supervisor to be confirmed", "Goruchwyliwr I'w Gadarnhau", 'Programmes (ENG)'!K330)</f>
        <v>Dr Owen Seddon</v>
      </c>
      <c r="L330" s="47" t="str">
        <f>VLOOKUP('Programmes (ENG)'!L330, 'CWM &amp; Location'!B:D, 2, FALSE)</f>
        <v>Ysbyty Athrofaol Cymru</v>
      </c>
      <c r="M330" s="47" t="str">
        <f>VLOOKUP('Programmes (ENG)'!M330, 'CWM &amp; Location'!B:D, 2, FALSE)</f>
        <v>Caerdydd</v>
      </c>
      <c r="N330" s="47" t="str">
        <f>IF('Master List'!O330="", VLOOKUP('Master List'!N330, 'CWM &amp; Location'!B:D, 2, FALSE), CONCATENATE(VLOOKUP('Master List'!N330, 'CWM &amp; Location'!B:D, 2, FALSE), " / ", VLOOKUP('Master List'!O330, 'CWM &amp; Location'!B:D, 2, FALSE)))</f>
        <v>Meddygaeth Frys</v>
      </c>
      <c r="O330" s="47" t="str">
        <f>IF('Programmes (ENG)'!O330="Supervisor to be confirmed", "Goruchwyliwr I'w Gadarnhau", 'Programmes (ENG)'!O330)</f>
        <v>Dr Nicholas Manville</v>
      </c>
      <c r="P330" s="47" t="str">
        <f>VLOOKUP('Programmes (ENG)'!P330, 'CWM &amp; Location'!B:D, 2, FALSE)</f>
        <v>Ysbyty Athrofaol Cymru</v>
      </c>
      <c r="Q330" s="47" t="str">
        <f>VLOOKUP('Programmes (ENG)'!Q330, 'CWM &amp; Location'!B:D, 2, FALSE)</f>
        <v>Caerdydd</v>
      </c>
      <c r="R330" s="47" t="str">
        <f>IF('Master List'!U330="", VLOOKUP('Master List'!T330, 'CWM &amp; Location'!B:D, 2, FALSE), CONCATENATE(VLOOKUP('Master List'!T330, 'CWM &amp; Location'!B:D, 2, FALSE), " / ", VLOOKUP('Master List'!U330, 'CWM &amp; Location'!B:D, 2, FALSE)))</f>
        <v>Meddygaeth Gofal Dwys</v>
      </c>
      <c r="S330" s="47" t="str">
        <f>IF('Programmes (ENG)'!S330="Supervisor to be confirmed", "Goruchwyliwr I'w Gadarnhau", 'Programmes (ENG)'!S330)</f>
        <v>Dr Nick Stallard</v>
      </c>
      <c r="T330" s="49" t="str">
        <f>IF('Master List'!Y330="", "", VLOOKUP('Programmes (ENG)'!T330, 'CWM &amp; Location'!B:D, 2, FALSE))</f>
        <v>Safle I'w Gadarnhau</v>
      </c>
      <c r="U330" s="49" t="str">
        <f>IF(T330="", "", VLOOKUP('Programmes (ENG)'!U330, 'CWM &amp; Location'!B:D, 2, FALSE))</f>
        <v>Safle I'w Gadarnhau</v>
      </c>
      <c r="V330" s="49" t="str">
        <f>IF('Programmes (ENG)'!V330="", "", VLOOKUP('Programmes (ENG)'!V330, 'CWM &amp; Location'!B:D, 2, FALSE))</f>
        <v>Academaidd</v>
      </c>
      <c r="W330" s="49" t="str">
        <f>IF('Programmes (ENG)'!W330="", "", IF('Programmes (ENG)'!W330="Supervisor to be confirmed", 'CWM &amp; Location'!$C$207, 'Programmes (ENG)'!W330))</f>
        <v>Goruchwyliwr I'w Gadarnhau</v>
      </c>
    </row>
    <row r="331" spans="1:23" ht="33.75" customHeight="1" x14ac:dyDescent="0.25">
      <c r="A331" s="47" t="str">
        <f>'Master List'!A331</f>
        <v>SFP</v>
      </c>
      <c r="B331" s="47" t="str">
        <f>'Master List'!B331</f>
        <v>F2/7A4/110c</v>
      </c>
      <c r="C331" s="47" t="str">
        <f>'Master List'!C331</f>
        <v>WAL/F2/110c</v>
      </c>
      <c r="D331" s="48">
        <f>'Programmes (ENG)'!D331</f>
        <v>1</v>
      </c>
      <c r="E331" s="54" t="str">
        <f t="shared" si="5"/>
        <v>Meddygaeth Gofal Dwys, Microbioleg Feddygol / Clefydau Heintus, Meddygaeth Frys, Academaidd (SFP)</v>
      </c>
      <c r="F331" s="49" t="str">
        <f>VLOOKUP('Programmes (ENG)'!F331, 'CWM &amp; Location'!B:D, 2, FALSE)</f>
        <v>Bwrdd Iechyd Prifysgol Caerdydd a'r Fro</v>
      </c>
      <c r="G331" s="49" t="str">
        <f>IF('Programmes (ENG)'!G331="Supervisor to be confirmed", "Goruchwyliwr I'w Gadarnhau", 'Programmes (ENG)'!G331)</f>
        <v>Dr Nick Stallard</v>
      </c>
      <c r="H331" s="47" t="str">
        <f>VLOOKUP('Programmes (ENG)'!H331, 'CWM &amp; Location'!B:D, 2, FALSE)</f>
        <v>Ysbyty Athrofaol Cymru</v>
      </c>
      <c r="I331" s="47" t="str">
        <f>VLOOKUP('Programmes (ENG)'!I331, 'CWM &amp; Location'!B:D, 2, FALSE)</f>
        <v>Caerdydd</v>
      </c>
      <c r="J331" s="47" t="str">
        <f>IF('Master List'!I331="", VLOOKUP('Master List'!H331, 'CWM &amp; Location'!B:D, 2, FALSE), CONCATENATE(VLOOKUP('Master List'!H331, 'CWM &amp; Location'!B:D, 2, FALSE), " / ", VLOOKUP('Master List'!I331, 'CWM &amp; Location'!B:D, 2, FALSE)))</f>
        <v>Meddygaeth Gofal Dwys</v>
      </c>
      <c r="K331" s="47" t="str">
        <f>IF('Programmes (ENG)'!K331="Supervisor to be confirmed", "Goruchwyliwr I'w Gadarnhau", 'Programmes (ENG)'!K331)</f>
        <v>Dr Nick Stallard</v>
      </c>
      <c r="L331" s="47" t="str">
        <f>VLOOKUP('Programmes (ENG)'!L331, 'CWM &amp; Location'!B:D, 2, FALSE)</f>
        <v>Ysbyty Athrofaol Cymru</v>
      </c>
      <c r="M331" s="47" t="str">
        <f>VLOOKUP('Programmes (ENG)'!M331, 'CWM &amp; Location'!B:D, 2, FALSE)</f>
        <v>Caerdydd</v>
      </c>
      <c r="N331" s="47" t="str">
        <f>IF('Master List'!O331="", VLOOKUP('Master List'!N331, 'CWM &amp; Location'!B:D, 2, FALSE), CONCATENATE(VLOOKUP('Master List'!N331, 'CWM &amp; Location'!B:D, 2, FALSE), " / ", VLOOKUP('Master List'!O331, 'CWM &amp; Location'!B:D, 2, FALSE)))</f>
        <v>Microbioleg Feddygol / Clefydau Heintus</v>
      </c>
      <c r="O331" s="47" t="str">
        <f>IF('Programmes (ENG)'!O331="Supervisor to be confirmed", "Goruchwyliwr I'w Gadarnhau", 'Programmes (ENG)'!O331)</f>
        <v>Dr Owen Seddon</v>
      </c>
      <c r="P331" s="47" t="str">
        <f>VLOOKUP('Programmes (ENG)'!P331, 'CWM &amp; Location'!B:D, 2, FALSE)</f>
        <v>Ysbyty Athrofaol Cymru</v>
      </c>
      <c r="Q331" s="47" t="str">
        <f>VLOOKUP('Programmes (ENG)'!Q331, 'CWM &amp; Location'!B:D, 2, FALSE)</f>
        <v>Caerdydd</v>
      </c>
      <c r="R331" s="47" t="str">
        <f>IF('Master List'!U331="", VLOOKUP('Master List'!T331, 'CWM &amp; Location'!B:D, 2, FALSE), CONCATENATE(VLOOKUP('Master List'!T331, 'CWM &amp; Location'!B:D, 2, FALSE), " / ", VLOOKUP('Master List'!U331, 'CWM &amp; Location'!B:D, 2, FALSE)))</f>
        <v>Meddygaeth Frys</v>
      </c>
      <c r="S331" s="47" t="str">
        <f>IF('Programmes (ENG)'!S331="Supervisor to be confirmed", "Goruchwyliwr I'w Gadarnhau", 'Programmes (ENG)'!S331)</f>
        <v>Dr Nicholas Manville</v>
      </c>
      <c r="T331" s="49" t="str">
        <f>IF('Master List'!Y331="", "", VLOOKUP('Programmes (ENG)'!T331, 'CWM &amp; Location'!B:D, 2, FALSE))</f>
        <v>Safle I'w Gadarnhau</v>
      </c>
      <c r="U331" s="49" t="str">
        <f>IF(T331="", "", VLOOKUP('Programmes (ENG)'!U331, 'CWM &amp; Location'!B:D, 2, FALSE))</f>
        <v>Safle I'w Gadarnhau</v>
      </c>
      <c r="V331" s="49" t="str">
        <f>IF('Programmes (ENG)'!V331="", "", VLOOKUP('Programmes (ENG)'!V331, 'CWM &amp; Location'!B:D, 2, FALSE))</f>
        <v>Academaidd</v>
      </c>
      <c r="W331" s="49" t="str">
        <f>IF('Programmes (ENG)'!W331="", "", IF('Programmes (ENG)'!W331="Supervisor to be confirmed", 'CWM &amp; Location'!$C$207, 'Programmes (ENG)'!W331))</f>
        <v>Goruchwyliwr I'w Gadarnhau</v>
      </c>
    </row>
    <row r="332" spans="1:23" ht="33.75" customHeight="1" x14ac:dyDescent="0.25">
      <c r="A332" s="47" t="str">
        <f>'Master List'!A332</f>
        <v>SFP</v>
      </c>
      <c r="B332" s="47" t="str">
        <f>'Master List'!B332</f>
        <v>F2/7A4/111a</v>
      </c>
      <c r="C332" s="47" t="str">
        <f>'Master List'!C332</f>
        <v>WAL/F2/111a</v>
      </c>
      <c r="D332" s="48">
        <f>'Programmes (ENG)'!D332</f>
        <v>1</v>
      </c>
      <c r="E332" s="54" t="str">
        <f t="shared" si="5"/>
        <v>Meddygaeth Arennol, Meddygaeth Frys, Anestheteg, Academaidd (SFP)</v>
      </c>
      <c r="F332" s="49" t="str">
        <f>VLOOKUP('Programmes (ENG)'!F332, 'CWM &amp; Location'!B:D, 2, FALSE)</f>
        <v>Bwrdd Iechyd Prifysgol Caerdydd a'r Fro</v>
      </c>
      <c r="G332" s="49" t="str">
        <f>IF('Programmes (ENG)'!G332="Supervisor to be confirmed", "Goruchwyliwr I'w Gadarnhau", 'Programmes (ENG)'!G332)</f>
        <v>Dr Soma Meran</v>
      </c>
      <c r="H332" s="47" t="str">
        <f>VLOOKUP('Programmes (ENG)'!H332, 'CWM &amp; Location'!B:D, 2, FALSE)</f>
        <v>Ysbyty Athrofaol Cymru</v>
      </c>
      <c r="I332" s="47" t="str">
        <f>VLOOKUP('Programmes (ENG)'!I332, 'CWM &amp; Location'!B:D, 2, FALSE)</f>
        <v>Caerdydd</v>
      </c>
      <c r="J332" s="47" t="str">
        <f>IF('Master List'!I332="", VLOOKUP('Master List'!H332, 'CWM &amp; Location'!B:D, 2, FALSE), CONCATENATE(VLOOKUP('Master List'!H332, 'CWM &amp; Location'!B:D, 2, FALSE), " / ", VLOOKUP('Master List'!I332, 'CWM &amp; Location'!B:D, 2, FALSE)))</f>
        <v>Meddygaeth Arennol</v>
      </c>
      <c r="K332" s="47" t="str">
        <f>IF('Programmes (ENG)'!K332="Supervisor to be confirmed", "Goruchwyliwr I'w Gadarnhau", 'Programmes (ENG)'!K332)</f>
        <v>Dr Soma Meran</v>
      </c>
      <c r="L332" s="47" t="str">
        <f>VLOOKUP('Programmes (ENG)'!L332, 'CWM &amp; Location'!B:D, 2, FALSE)</f>
        <v>Ysbyty Athrofaol Cymru</v>
      </c>
      <c r="M332" s="47" t="str">
        <f>VLOOKUP('Programmes (ENG)'!M332, 'CWM &amp; Location'!B:D, 2, FALSE)</f>
        <v>Caerdydd</v>
      </c>
      <c r="N332" s="47" t="str">
        <f>IF('Master List'!O332="", VLOOKUP('Master List'!N332, 'CWM &amp; Location'!B:D, 2, FALSE), CONCATENATE(VLOOKUP('Master List'!N332, 'CWM &amp; Location'!B:D, 2, FALSE), " / ", VLOOKUP('Master List'!O332, 'CWM &amp; Location'!B:D, 2, FALSE)))</f>
        <v>Meddygaeth Frys</v>
      </c>
      <c r="O332" s="47" t="str">
        <f>IF('Programmes (ENG)'!O332="Supervisor to be confirmed", "Goruchwyliwr I'w Gadarnhau", 'Programmes (ENG)'!O332)</f>
        <v>Dr Nicholas Manville</v>
      </c>
      <c r="P332" s="47" t="str">
        <f>VLOOKUP('Programmes (ENG)'!P332, 'CWM &amp; Location'!B:D, 2, FALSE)</f>
        <v>Ysbyty Athrofaol Cymru</v>
      </c>
      <c r="Q332" s="47" t="str">
        <f>VLOOKUP('Programmes (ENG)'!Q332, 'CWM &amp; Location'!B:D, 2, FALSE)</f>
        <v>Caerdydd</v>
      </c>
      <c r="R332" s="47" t="str">
        <f>IF('Master List'!U332="", VLOOKUP('Master List'!T332, 'CWM &amp; Location'!B:D, 2, FALSE), CONCATENATE(VLOOKUP('Master List'!T332, 'CWM &amp; Location'!B:D, 2, FALSE), " / ", VLOOKUP('Master List'!U332, 'CWM &amp; Location'!B:D, 2, FALSE)))</f>
        <v>Anestheteg</v>
      </c>
      <c r="S332" s="47" t="str">
        <f>IF('Programmes (ENG)'!S332="Supervisor to be confirmed", "Goruchwyliwr I'w Gadarnhau", 'Programmes (ENG)'!S332)</f>
        <v>Dr Sarah Voisey</v>
      </c>
      <c r="T332" s="49" t="str">
        <f>IF('Master List'!Y332="", "", VLOOKUP('Programmes (ENG)'!T332, 'CWM &amp; Location'!B:D, 2, FALSE))</f>
        <v>Safle I'w Gadarnhau</v>
      </c>
      <c r="U332" s="49" t="str">
        <f>IF(T332="", "", VLOOKUP('Programmes (ENG)'!U332, 'CWM &amp; Location'!B:D, 2, FALSE))</f>
        <v>Safle I'w Gadarnhau</v>
      </c>
      <c r="V332" s="49" t="str">
        <f>IF('Programmes (ENG)'!V332="", "", VLOOKUP('Programmes (ENG)'!V332, 'CWM &amp; Location'!B:D, 2, FALSE))</f>
        <v>Academaidd</v>
      </c>
      <c r="W332" s="49" t="str">
        <f>IF('Programmes (ENG)'!W332="", "", IF('Programmes (ENG)'!W332="Supervisor to be confirmed", 'CWM &amp; Location'!$C$207, 'Programmes (ENG)'!W332))</f>
        <v>Goruchwyliwr I'w Gadarnhau</v>
      </c>
    </row>
    <row r="333" spans="1:23" ht="33.75" customHeight="1" x14ac:dyDescent="0.25">
      <c r="A333" s="47" t="str">
        <f>'Master List'!A333</f>
        <v>SFP</v>
      </c>
      <c r="B333" s="47" t="str">
        <f>'Master List'!B333</f>
        <v>F2/7A4/111b</v>
      </c>
      <c r="C333" s="47" t="str">
        <f>'Master List'!C333</f>
        <v>WAL/F2/111b</v>
      </c>
      <c r="D333" s="48">
        <f>'Programmes (ENG)'!D333</f>
        <v>1</v>
      </c>
      <c r="E333" s="54" t="str">
        <f t="shared" si="5"/>
        <v>Anestheteg, Meddygaeth Arennol, Meddygaeth Frys, Academaidd (SFP)</v>
      </c>
      <c r="F333" s="49" t="str">
        <f>VLOOKUP('Programmes (ENG)'!F333, 'CWM &amp; Location'!B:D, 2, FALSE)</f>
        <v>Bwrdd Iechyd Prifysgol Caerdydd a'r Fro</v>
      </c>
      <c r="G333" s="49" t="str">
        <f>IF('Programmes (ENG)'!G333="Supervisor to be confirmed", "Goruchwyliwr I'w Gadarnhau", 'Programmes (ENG)'!G333)</f>
        <v>Dr Brian Jenkins</v>
      </c>
      <c r="H333" s="47" t="str">
        <f>VLOOKUP('Programmes (ENG)'!H333, 'CWM &amp; Location'!B:D, 2, FALSE)</f>
        <v>Ysbyty Athrofaol Cymru</v>
      </c>
      <c r="I333" s="47" t="str">
        <f>VLOOKUP('Programmes (ENG)'!I333, 'CWM &amp; Location'!B:D, 2, FALSE)</f>
        <v>Caerdydd</v>
      </c>
      <c r="J333" s="47" t="str">
        <f>IF('Master List'!I333="", VLOOKUP('Master List'!H333, 'CWM &amp; Location'!B:D, 2, FALSE), CONCATENATE(VLOOKUP('Master List'!H333, 'CWM &amp; Location'!B:D, 2, FALSE), " / ", VLOOKUP('Master List'!I333, 'CWM &amp; Location'!B:D, 2, FALSE)))</f>
        <v>Anestheteg</v>
      </c>
      <c r="K333" s="47" t="str">
        <f>IF('Programmes (ENG)'!K333="Supervisor to be confirmed", "Goruchwyliwr I'w Gadarnhau", 'Programmes (ENG)'!K333)</f>
        <v>Dr Sarah Voisey</v>
      </c>
      <c r="L333" s="47" t="str">
        <f>VLOOKUP('Programmes (ENG)'!L333, 'CWM &amp; Location'!B:D, 2, FALSE)</f>
        <v>Ysbyty Athrofaol Cymru</v>
      </c>
      <c r="M333" s="47" t="str">
        <f>VLOOKUP('Programmes (ENG)'!M333, 'CWM &amp; Location'!B:D, 2, FALSE)</f>
        <v>Caerdydd</v>
      </c>
      <c r="N333" s="47" t="str">
        <f>IF('Master List'!O333="", VLOOKUP('Master List'!N333, 'CWM &amp; Location'!B:D, 2, FALSE), CONCATENATE(VLOOKUP('Master List'!N333, 'CWM &amp; Location'!B:D, 2, FALSE), " / ", VLOOKUP('Master List'!O333, 'CWM &amp; Location'!B:D, 2, FALSE)))</f>
        <v>Meddygaeth Arennol</v>
      </c>
      <c r="O333" s="47" t="str">
        <f>IF('Programmes (ENG)'!O333="Supervisor to be confirmed", "Goruchwyliwr I'w Gadarnhau", 'Programmes (ENG)'!O333)</f>
        <v>Dr Soma Meran</v>
      </c>
      <c r="P333" s="47" t="str">
        <f>VLOOKUP('Programmes (ENG)'!P333, 'CWM &amp; Location'!B:D, 2, FALSE)</f>
        <v>Ysbyty Athrofaol Cymru</v>
      </c>
      <c r="Q333" s="47" t="str">
        <f>VLOOKUP('Programmes (ENG)'!Q333, 'CWM &amp; Location'!B:D, 2, FALSE)</f>
        <v>Caerdydd</v>
      </c>
      <c r="R333" s="47" t="str">
        <f>IF('Master List'!U333="", VLOOKUP('Master List'!T333, 'CWM &amp; Location'!B:D, 2, FALSE), CONCATENATE(VLOOKUP('Master List'!T333, 'CWM &amp; Location'!B:D, 2, FALSE), " / ", VLOOKUP('Master List'!U333, 'CWM &amp; Location'!B:D, 2, FALSE)))</f>
        <v>Meddygaeth Frys</v>
      </c>
      <c r="S333" s="47" t="str">
        <f>IF('Programmes (ENG)'!S333="Supervisor to be confirmed", "Goruchwyliwr I'w Gadarnhau", 'Programmes (ENG)'!S333)</f>
        <v>Dr Nicholas Manville</v>
      </c>
      <c r="T333" s="49" t="str">
        <f>IF('Master List'!Y333="", "", VLOOKUP('Programmes (ENG)'!T333, 'CWM &amp; Location'!B:D, 2, FALSE))</f>
        <v>Safle I'w Gadarnhau</v>
      </c>
      <c r="U333" s="49" t="str">
        <f>IF(T333="", "", VLOOKUP('Programmes (ENG)'!U333, 'CWM &amp; Location'!B:D, 2, FALSE))</f>
        <v>Safle I'w Gadarnhau</v>
      </c>
      <c r="V333" s="49" t="str">
        <f>IF('Programmes (ENG)'!V333="", "", VLOOKUP('Programmes (ENG)'!V333, 'CWM &amp; Location'!B:D, 2, FALSE))</f>
        <v>Academaidd</v>
      </c>
      <c r="W333" s="49" t="str">
        <f>IF('Programmes (ENG)'!W333="", "", IF('Programmes (ENG)'!W333="Supervisor to be confirmed", 'CWM &amp; Location'!$C$207, 'Programmes (ENG)'!W333))</f>
        <v>Goruchwyliwr I'w Gadarnhau</v>
      </c>
    </row>
    <row r="334" spans="1:23" ht="33.75" customHeight="1" x14ac:dyDescent="0.25">
      <c r="A334" s="47" t="str">
        <f>'Master List'!A334</f>
        <v>SFP</v>
      </c>
      <c r="B334" s="47" t="str">
        <f>'Master List'!B334</f>
        <v>F2/7A4/111c</v>
      </c>
      <c r="C334" s="47" t="str">
        <f>'Master List'!C334</f>
        <v>WAL/F2/111c</v>
      </c>
      <c r="D334" s="48">
        <f>'Programmes (ENG)'!D334</f>
        <v>1</v>
      </c>
      <c r="E334" s="54" t="str">
        <f t="shared" si="5"/>
        <v>Meddygaeth Frys, Anestheteg, Meddygaeth Arennol, Academaidd (SFP)</v>
      </c>
      <c r="F334" s="49" t="str">
        <f>VLOOKUP('Programmes (ENG)'!F334, 'CWM &amp; Location'!B:D, 2, FALSE)</f>
        <v>Bwrdd Iechyd Prifysgol Caerdydd a'r Fro</v>
      </c>
      <c r="G334" s="49" t="str">
        <f>IF('Programmes (ENG)'!G334="Supervisor to be confirmed", "Goruchwyliwr I'w Gadarnhau", 'Programmes (ENG)'!G334)</f>
        <v>Dr Nicholas Manville</v>
      </c>
      <c r="H334" s="47" t="str">
        <f>VLOOKUP('Programmes (ENG)'!H334, 'CWM &amp; Location'!B:D, 2, FALSE)</f>
        <v>Ysbyty Athrofaol Cymru</v>
      </c>
      <c r="I334" s="47" t="str">
        <f>VLOOKUP('Programmes (ENG)'!I334, 'CWM &amp; Location'!B:D, 2, FALSE)</f>
        <v>Caerdydd</v>
      </c>
      <c r="J334" s="47" t="str">
        <f>IF('Master List'!I334="", VLOOKUP('Master List'!H334, 'CWM &amp; Location'!B:D, 2, FALSE), CONCATENATE(VLOOKUP('Master List'!H334, 'CWM &amp; Location'!B:D, 2, FALSE), " / ", VLOOKUP('Master List'!I334, 'CWM &amp; Location'!B:D, 2, FALSE)))</f>
        <v>Meddygaeth Frys</v>
      </c>
      <c r="K334" s="47" t="str">
        <f>IF('Programmes (ENG)'!K334="Supervisor to be confirmed", "Goruchwyliwr I'w Gadarnhau", 'Programmes (ENG)'!K334)</f>
        <v>Dr Nicholas Manville</v>
      </c>
      <c r="L334" s="47" t="str">
        <f>VLOOKUP('Programmes (ENG)'!L334, 'CWM &amp; Location'!B:D, 2, FALSE)</f>
        <v>Ysbyty Athrofaol Cymru</v>
      </c>
      <c r="M334" s="47" t="str">
        <f>VLOOKUP('Programmes (ENG)'!M334, 'CWM &amp; Location'!B:D, 2, FALSE)</f>
        <v>Caerdydd</v>
      </c>
      <c r="N334" s="47" t="str">
        <f>IF('Master List'!O334="", VLOOKUP('Master List'!N334, 'CWM &amp; Location'!B:D, 2, FALSE), CONCATENATE(VLOOKUP('Master List'!N334, 'CWM &amp; Location'!B:D, 2, FALSE), " / ", VLOOKUP('Master List'!O334, 'CWM &amp; Location'!B:D, 2, FALSE)))</f>
        <v>Anestheteg</v>
      </c>
      <c r="O334" s="47" t="str">
        <f>IF('Programmes (ENG)'!O334="Supervisor to be confirmed", "Goruchwyliwr I'w Gadarnhau", 'Programmes (ENG)'!O334)</f>
        <v>Dr Sarah Voisey</v>
      </c>
      <c r="P334" s="47" t="str">
        <f>VLOOKUP('Programmes (ENG)'!P334, 'CWM &amp; Location'!B:D, 2, FALSE)</f>
        <v>Ysbyty Athrofaol Cymru</v>
      </c>
      <c r="Q334" s="47" t="str">
        <f>VLOOKUP('Programmes (ENG)'!Q334, 'CWM &amp; Location'!B:D, 2, FALSE)</f>
        <v>Caerdydd</v>
      </c>
      <c r="R334" s="47" t="str">
        <f>IF('Master List'!U334="", VLOOKUP('Master List'!T334, 'CWM &amp; Location'!B:D, 2, FALSE), CONCATENATE(VLOOKUP('Master List'!T334, 'CWM &amp; Location'!B:D, 2, FALSE), " / ", VLOOKUP('Master List'!U334, 'CWM &amp; Location'!B:D, 2, FALSE)))</f>
        <v>Meddygaeth Arennol</v>
      </c>
      <c r="S334" s="47" t="str">
        <f>IF('Programmes (ENG)'!S334="Supervisor to be confirmed", "Goruchwyliwr I'w Gadarnhau", 'Programmes (ENG)'!S334)</f>
        <v>Dr Soma Meran</v>
      </c>
      <c r="T334" s="49" t="str">
        <f>IF('Master List'!Y334="", "", VLOOKUP('Programmes (ENG)'!T334, 'CWM &amp; Location'!B:D, 2, FALSE))</f>
        <v>Safle I'w Gadarnhau</v>
      </c>
      <c r="U334" s="49" t="str">
        <f>IF(T334="", "", VLOOKUP('Programmes (ENG)'!U334, 'CWM &amp; Location'!B:D, 2, FALSE))</f>
        <v>Safle I'w Gadarnhau</v>
      </c>
      <c r="V334" s="49" t="str">
        <f>IF('Programmes (ENG)'!V334="", "", VLOOKUP('Programmes (ENG)'!V334, 'CWM &amp; Location'!B:D, 2, FALSE))</f>
        <v>Academaidd</v>
      </c>
      <c r="W334" s="49" t="str">
        <f>IF('Programmes (ENG)'!W334="", "", IF('Programmes (ENG)'!W334="Supervisor to be confirmed", 'CWM &amp; Location'!$C$207, 'Programmes (ENG)'!W334))</f>
        <v>Goruchwyliwr I'w Gadarnhau</v>
      </c>
    </row>
    <row r="335" spans="1:23" ht="33.75" customHeight="1" x14ac:dyDescent="0.25">
      <c r="A335" s="47" t="str">
        <f>'Master List'!A335</f>
        <v>SFP</v>
      </c>
      <c r="B335" s="47" t="str">
        <f>'Master List'!B335</f>
        <v>F2/7A1C/112a</v>
      </c>
      <c r="C335" s="47" t="str">
        <f>'Master List'!C335</f>
        <v>WAL/F2/112a</v>
      </c>
      <c r="D335" s="48">
        <f>'Programmes (ENG)'!D335</f>
        <v>1</v>
      </c>
      <c r="E335" s="54" t="str">
        <f t="shared" si="5"/>
        <v>Meddygaeth Gofal Dwys, Meddygaeth Anadlol, Practis Cyffredinol, Academaidd (SFP)</v>
      </c>
      <c r="F335" s="49" t="str">
        <f>VLOOKUP('Programmes (ENG)'!F335, 'CWM &amp; Location'!B:D, 2, FALSE)</f>
        <v>Bwrdd Iechyd Prifysgol Betsi Cadwaladr</v>
      </c>
      <c r="G335" s="49" t="str">
        <f>IF('Programmes (ENG)'!G335="Supervisor to be confirmed", "Goruchwyliwr I'w Gadarnhau", 'Programmes (ENG)'!G335)</f>
        <v>Dr John Glen</v>
      </c>
      <c r="H335" s="47" t="str">
        <f>VLOOKUP('Programmes (ENG)'!H335, 'CWM &amp; Location'!B:D, 2, FALSE)</f>
        <v>Ysbyty Glan Clwyd</v>
      </c>
      <c r="I335" s="47" t="str">
        <f>VLOOKUP('Programmes (ENG)'!I335, 'CWM &amp; Location'!B:D, 2, FALSE)</f>
        <v>Y Rhyl</v>
      </c>
      <c r="J335" s="47" t="str">
        <f>IF('Master List'!I335="", VLOOKUP('Master List'!H335, 'CWM &amp; Location'!B:D, 2, FALSE), CONCATENATE(VLOOKUP('Master List'!H335, 'CWM &amp; Location'!B:D, 2, FALSE), " / ", VLOOKUP('Master List'!I335, 'CWM &amp; Location'!B:D, 2, FALSE)))</f>
        <v>Meddygaeth Gofal Dwys</v>
      </c>
      <c r="K335" s="47" t="str">
        <f>IF('Programmes (ENG)'!K335="Supervisor to be confirmed", "Goruchwyliwr I'w Gadarnhau", 'Programmes (ENG)'!K335)</f>
        <v>Dr John Glen</v>
      </c>
      <c r="L335" s="47" t="str">
        <f>VLOOKUP('Programmes (ENG)'!L335, 'CWM &amp; Location'!B:D, 2, FALSE)</f>
        <v>Ysbyty Glan Clwyd</v>
      </c>
      <c r="M335" s="47" t="str">
        <f>VLOOKUP('Programmes (ENG)'!M335, 'CWM &amp; Location'!B:D, 2, FALSE)</f>
        <v>Y Rhyl</v>
      </c>
      <c r="N335" s="47" t="str">
        <f>IF('Master List'!O335="", VLOOKUP('Master List'!N335, 'CWM &amp; Location'!B:D, 2, FALSE), CONCATENATE(VLOOKUP('Master List'!N335, 'CWM &amp; Location'!B:D, 2, FALSE), " / ", VLOOKUP('Master List'!O335, 'CWM &amp; Location'!B:D, 2, FALSE)))</f>
        <v>Meddygaeth Anadlol</v>
      </c>
      <c r="O335" s="47" t="str">
        <f>IF('Programmes (ENG)'!O335="Supervisor to be confirmed", "Goruchwyliwr I'w Gadarnhau", 'Programmes (ENG)'!O335)</f>
        <v>Dr Daniel Menzies</v>
      </c>
      <c r="P335" s="47" t="str">
        <f>VLOOKUP('Programmes (ENG)'!P335, 'CWM &amp; Location'!B:D, 2, FALSE)</f>
        <v>Clarence Medical Centre</v>
      </c>
      <c r="Q335" s="47" t="str">
        <f>VLOOKUP('Programmes (ENG)'!Q335, 'CWM &amp; Location'!B:D, 2, FALSE)</f>
        <v>Y Rhyl</v>
      </c>
      <c r="R335" s="47" t="str">
        <f>IF('Master List'!U335="", VLOOKUP('Master List'!T335, 'CWM &amp; Location'!B:D, 2, FALSE), CONCATENATE(VLOOKUP('Master List'!T335, 'CWM &amp; Location'!B:D, 2, FALSE), " / ", VLOOKUP('Master List'!U335, 'CWM &amp; Location'!B:D, 2, FALSE)))</f>
        <v>Practis Cyffredinol</v>
      </c>
      <c r="S335" s="47" t="str">
        <f>IF('Programmes (ENG)'!S335="Supervisor to be confirmed", "Goruchwyliwr I'w Gadarnhau", 'Programmes (ENG)'!S335)</f>
        <v>Dr Simon Dobson</v>
      </c>
      <c r="T335" s="49" t="str">
        <f>IF('Master List'!Y335="", "", VLOOKUP('Programmes (ENG)'!T335, 'CWM &amp; Location'!B:D, 2, FALSE))</f>
        <v>Safle I'w Gadarnhau</v>
      </c>
      <c r="U335" s="49" t="str">
        <f>IF(T335="", "", VLOOKUP('Programmes (ENG)'!U335, 'CWM &amp; Location'!B:D, 2, FALSE))</f>
        <v>Safle I'w Gadarnhau</v>
      </c>
      <c r="V335" s="49" t="str">
        <f>IF('Programmes (ENG)'!V335="", "", VLOOKUP('Programmes (ENG)'!V335, 'CWM &amp; Location'!B:D, 2, FALSE))</f>
        <v>Academaidd</v>
      </c>
      <c r="W335" s="49" t="str">
        <f>IF('Programmes (ENG)'!W335="", "", IF('Programmes (ENG)'!W335="Supervisor to be confirmed", 'CWM &amp; Location'!$C$207, 'Programmes (ENG)'!W335))</f>
        <v>Goruchwyliwr I'w Gadarnhau</v>
      </c>
    </row>
    <row r="336" spans="1:23" ht="33.75" customHeight="1" x14ac:dyDescent="0.25">
      <c r="A336" s="47" t="str">
        <f>'Master List'!A336</f>
        <v>SFP</v>
      </c>
      <c r="B336" s="47" t="str">
        <f>'Master List'!B336</f>
        <v>F2/7A1C/112b</v>
      </c>
      <c r="C336" s="47" t="str">
        <f>'Master List'!C336</f>
        <v>WAL/F2/112b</v>
      </c>
      <c r="D336" s="48">
        <f>'Programmes (ENG)'!D336</f>
        <v>1</v>
      </c>
      <c r="E336" s="54" t="str">
        <f t="shared" si="5"/>
        <v>Practis Cyffredinol, Meddygaeth Gofal Dwys, Meddygaeth Anadlol, Academaidd (SFP)</v>
      </c>
      <c r="F336" s="49" t="str">
        <f>VLOOKUP('Programmes (ENG)'!F336, 'CWM &amp; Location'!B:D, 2, FALSE)</f>
        <v>Bwrdd Iechyd Prifysgol Betsi Cadwaladr</v>
      </c>
      <c r="G336" s="49" t="str">
        <f>IF('Programmes (ENG)'!G336="Supervisor to be confirmed", "Goruchwyliwr I'w Gadarnhau", 'Programmes (ENG)'!G336)</f>
        <v>Dr Simon Dobson</v>
      </c>
      <c r="H336" s="47" t="str">
        <f>VLOOKUP('Programmes (ENG)'!H336, 'CWM &amp; Location'!B:D, 2, FALSE)</f>
        <v>Clarence Medical Centre</v>
      </c>
      <c r="I336" s="47" t="str">
        <f>VLOOKUP('Programmes (ENG)'!I336, 'CWM &amp; Location'!B:D, 2, FALSE)</f>
        <v>Y Rhyl</v>
      </c>
      <c r="J336" s="47" t="str">
        <f>IF('Master List'!I336="", VLOOKUP('Master List'!H336, 'CWM &amp; Location'!B:D, 2, FALSE), CONCATENATE(VLOOKUP('Master List'!H336, 'CWM &amp; Location'!B:D, 2, FALSE), " / ", VLOOKUP('Master List'!I336, 'CWM &amp; Location'!B:D, 2, FALSE)))</f>
        <v>Practis Cyffredinol</v>
      </c>
      <c r="K336" s="47" t="str">
        <f>IF('Programmes (ENG)'!K336="Supervisor to be confirmed", "Goruchwyliwr I'w Gadarnhau", 'Programmes (ENG)'!K336)</f>
        <v>Dr Simon Dobson</v>
      </c>
      <c r="L336" s="47" t="str">
        <f>VLOOKUP('Programmes (ENG)'!L336, 'CWM &amp; Location'!B:D, 2, FALSE)</f>
        <v>Ysbyty Glan Clwyd</v>
      </c>
      <c r="M336" s="47" t="str">
        <f>VLOOKUP('Programmes (ENG)'!M336, 'CWM &amp; Location'!B:D, 2, FALSE)</f>
        <v>Y Rhyl</v>
      </c>
      <c r="N336" s="47" t="str">
        <f>IF('Master List'!O336="", VLOOKUP('Master List'!N336, 'CWM &amp; Location'!B:D, 2, FALSE), CONCATENATE(VLOOKUP('Master List'!N336, 'CWM &amp; Location'!B:D, 2, FALSE), " / ", VLOOKUP('Master List'!O336, 'CWM &amp; Location'!B:D, 2, FALSE)))</f>
        <v>Meddygaeth Gofal Dwys</v>
      </c>
      <c r="O336" s="47" t="str">
        <f>IF('Programmes (ENG)'!O336="Supervisor to be confirmed", "Goruchwyliwr I'w Gadarnhau", 'Programmes (ENG)'!O336)</f>
        <v>Dr John Glen</v>
      </c>
      <c r="P336" s="47" t="str">
        <f>VLOOKUP('Programmes (ENG)'!P336, 'CWM &amp; Location'!B:D, 2, FALSE)</f>
        <v>Ysbyty Glan Clwyd</v>
      </c>
      <c r="Q336" s="47" t="str">
        <f>VLOOKUP('Programmes (ENG)'!Q336, 'CWM &amp; Location'!B:D, 2, FALSE)</f>
        <v>Y Rhyl</v>
      </c>
      <c r="R336" s="47" t="str">
        <f>IF('Master List'!U336="", VLOOKUP('Master List'!T336, 'CWM &amp; Location'!B:D, 2, FALSE), CONCATENATE(VLOOKUP('Master List'!T336, 'CWM &amp; Location'!B:D, 2, FALSE), " / ", VLOOKUP('Master List'!U336, 'CWM &amp; Location'!B:D, 2, FALSE)))</f>
        <v>Meddygaeth Anadlol</v>
      </c>
      <c r="S336" s="47" t="str">
        <f>IF('Programmes (ENG)'!S336="Supervisor to be confirmed", "Goruchwyliwr I'w Gadarnhau", 'Programmes (ENG)'!S336)</f>
        <v>Dr Daniel Menzies</v>
      </c>
      <c r="T336" s="49" t="str">
        <f>IF('Master List'!Y336="", "", VLOOKUP('Programmes (ENG)'!T336, 'CWM &amp; Location'!B:D, 2, FALSE))</f>
        <v>Safle I'w Gadarnhau</v>
      </c>
      <c r="U336" s="49" t="str">
        <f>IF(T336="", "", VLOOKUP('Programmes (ENG)'!U336, 'CWM &amp; Location'!B:D, 2, FALSE))</f>
        <v>Safle I'w Gadarnhau</v>
      </c>
      <c r="V336" s="49" t="str">
        <f>IF('Programmes (ENG)'!V336="", "", VLOOKUP('Programmes (ENG)'!V336, 'CWM &amp; Location'!B:D, 2, FALSE))</f>
        <v>Academaidd</v>
      </c>
      <c r="W336" s="49" t="str">
        <f>IF('Programmes (ENG)'!W336="", "", IF('Programmes (ENG)'!W336="Supervisor to be confirmed", 'CWM &amp; Location'!$C$207, 'Programmes (ENG)'!W336))</f>
        <v>Goruchwyliwr I'w Gadarnhau</v>
      </c>
    </row>
    <row r="337" spans="1:23" ht="33.75" customHeight="1" x14ac:dyDescent="0.25">
      <c r="A337" s="47" t="str">
        <f>'Master List'!A337</f>
        <v>SFP</v>
      </c>
      <c r="B337" s="47" t="str">
        <f>'Master List'!B337</f>
        <v>F2/7A1C/112c</v>
      </c>
      <c r="C337" s="47" t="str">
        <f>'Master List'!C337</f>
        <v>WAL/F2/112c</v>
      </c>
      <c r="D337" s="48">
        <f>'Programmes (ENG)'!D337</f>
        <v>1</v>
      </c>
      <c r="E337" s="54" t="str">
        <f t="shared" si="5"/>
        <v>Meddygaeth Anadlol, Practis Cyffredinol, Meddygaeth Gofal Dwys, Academaidd (SFP)</v>
      </c>
      <c r="F337" s="49" t="str">
        <f>VLOOKUP('Programmes (ENG)'!F337, 'CWM &amp; Location'!B:D, 2, FALSE)</f>
        <v>Bwrdd Iechyd Prifysgol Betsi Cadwaladr</v>
      </c>
      <c r="G337" s="49" t="str">
        <f>IF('Programmes (ENG)'!G337="Supervisor to be confirmed", "Goruchwyliwr I'w Gadarnhau", 'Programmes (ENG)'!G337)</f>
        <v>Dr Daniel Menzies</v>
      </c>
      <c r="H337" s="47" t="str">
        <f>VLOOKUP('Programmes (ENG)'!H337, 'CWM &amp; Location'!B:D, 2, FALSE)</f>
        <v>Ysbyty Glan Clwyd</v>
      </c>
      <c r="I337" s="47" t="str">
        <f>VLOOKUP('Programmes (ENG)'!I337, 'CWM &amp; Location'!B:D, 2, FALSE)</f>
        <v>Y Rhyl</v>
      </c>
      <c r="J337" s="47" t="str">
        <f>IF('Master List'!I337="", VLOOKUP('Master List'!H337, 'CWM &amp; Location'!B:D, 2, FALSE), CONCATENATE(VLOOKUP('Master List'!H337, 'CWM &amp; Location'!B:D, 2, FALSE), " / ", VLOOKUP('Master List'!I337, 'CWM &amp; Location'!B:D, 2, FALSE)))</f>
        <v>Meddygaeth Anadlol</v>
      </c>
      <c r="K337" s="47" t="str">
        <f>IF('Programmes (ENG)'!K337="Supervisor to be confirmed", "Goruchwyliwr I'w Gadarnhau", 'Programmes (ENG)'!K337)</f>
        <v>Dr Daniel Menzies</v>
      </c>
      <c r="L337" s="47" t="str">
        <f>VLOOKUP('Programmes (ENG)'!L337, 'CWM &amp; Location'!B:D, 2, FALSE)</f>
        <v>Clarence Medical Centre</v>
      </c>
      <c r="M337" s="47" t="str">
        <f>VLOOKUP('Programmes (ENG)'!M337, 'CWM &amp; Location'!B:D, 2, FALSE)</f>
        <v>Y Rhyl</v>
      </c>
      <c r="N337" s="47" t="str">
        <f>IF('Master List'!O337="", VLOOKUP('Master List'!N337, 'CWM &amp; Location'!B:D, 2, FALSE), CONCATENATE(VLOOKUP('Master List'!N337, 'CWM &amp; Location'!B:D, 2, FALSE), " / ", VLOOKUP('Master List'!O337, 'CWM &amp; Location'!B:D, 2, FALSE)))</f>
        <v>Practis Cyffredinol</v>
      </c>
      <c r="O337" s="47" t="str">
        <f>IF('Programmes (ENG)'!O337="Supervisor to be confirmed", "Goruchwyliwr I'w Gadarnhau", 'Programmes (ENG)'!O337)</f>
        <v>Dr Simon Dobson</v>
      </c>
      <c r="P337" s="47" t="str">
        <f>VLOOKUP('Programmes (ENG)'!P337, 'CWM &amp; Location'!B:D, 2, FALSE)</f>
        <v>Ysbyty Glan Clwyd</v>
      </c>
      <c r="Q337" s="47" t="str">
        <f>VLOOKUP('Programmes (ENG)'!Q337, 'CWM &amp; Location'!B:D, 2, FALSE)</f>
        <v>Y Rhyl</v>
      </c>
      <c r="R337" s="47" t="str">
        <f>IF('Master List'!U337="", VLOOKUP('Master List'!T337, 'CWM &amp; Location'!B:D, 2, FALSE), CONCATENATE(VLOOKUP('Master List'!T337, 'CWM &amp; Location'!B:D, 2, FALSE), " / ", VLOOKUP('Master List'!U337, 'CWM &amp; Location'!B:D, 2, FALSE)))</f>
        <v>Meddygaeth Gofal Dwys</v>
      </c>
      <c r="S337" s="47" t="str">
        <f>IF('Programmes (ENG)'!S337="Supervisor to be confirmed", "Goruchwyliwr I'w Gadarnhau", 'Programmes (ENG)'!S337)</f>
        <v>Dr John Glen</v>
      </c>
      <c r="T337" s="49" t="str">
        <f>IF('Master List'!Y337="", "", VLOOKUP('Programmes (ENG)'!T337, 'CWM &amp; Location'!B:D, 2, FALSE))</f>
        <v>Safle I'w Gadarnhau</v>
      </c>
      <c r="U337" s="49" t="str">
        <f>IF(T337="", "", VLOOKUP('Programmes (ENG)'!U337, 'CWM &amp; Location'!B:D, 2, FALSE))</f>
        <v>Safle I'w Gadarnhau</v>
      </c>
      <c r="V337" s="49" t="str">
        <f>IF('Programmes (ENG)'!V337="", "", VLOOKUP('Programmes (ENG)'!V337, 'CWM &amp; Location'!B:D, 2, FALSE))</f>
        <v>Academaidd</v>
      </c>
      <c r="W337" s="49" t="str">
        <f>IF('Programmes (ENG)'!W337="", "", IF('Programmes (ENG)'!W337="Supervisor to be confirmed", 'CWM &amp; Location'!$C$207, 'Programmes (ENG)'!W337))</f>
        <v>Goruchwyliwr I'w Gadarnhau</v>
      </c>
    </row>
    <row r="338" spans="1:23" ht="33.75" customHeight="1" x14ac:dyDescent="0.25">
      <c r="A338" s="47" t="str">
        <f>'Master List'!A338</f>
        <v>SFP</v>
      </c>
      <c r="B338" s="47" t="str">
        <f>'Master List'!B338</f>
        <v>F2/7A1W/113a</v>
      </c>
      <c r="C338" s="47" t="str">
        <f>'Master List'!C338</f>
        <v>WAL/F2/113a</v>
      </c>
      <c r="D338" s="48">
        <f>'Programmes (ENG)'!D338</f>
        <v>1</v>
      </c>
      <c r="E338" s="54" t="str">
        <f t="shared" si="5"/>
        <v>Meddygaeth Frys, Iechyd Rhywiol ac Atgenhedlol cymunedol / HIV, Meddygaeth Gyffredinol (Mewnol) / Meddygaeth Arennol, Academaidd (SFP)</v>
      </c>
      <c r="F338" s="49" t="str">
        <f>VLOOKUP('Programmes (ENG)'!F338, 'CWM &amp; Location'!B:D, 2, FALSE)</f>
        <v>Bwrdd Iechyd Prifysgol Betsi Cadwaladr</v>
      </c>
      <c r="G338" s="49" t="str">
        <f>IF('Programmes (ENG)'!G338="Supervisor to be confirmed", "Goruchwyliwr I'w Gadarnhau", 'Programmes (ENG)'!G338)</f>
        <v xml:space="preserve">Dr Rhiannon Talbot </v>
      </c>
      <c r="H338" s="47" t="str">
        <f>VLOOKUP('Programmes (ENG)'!H338, 'CWM &amp; Location'!B:D, 2, FALSE)</f>
        <v>Ysbyty Gwynedd</v>
      </c>
      <c r="I338" s="47" t="str">
        <f>VLOOKUP('Programmes (ENG)'!I338, 'CWM &amp; Location'!B:D, 2, FALSE)</f>
        <v>Bangor</v>
      </c>
      <c r="J338" s="47" t="str">
        <f>IF('Master List'!I338="", VLOOKUP('Master List'!H338, 'CWM &amp; Location'!B:D, 2, FALSE), CONCATENATE(VLOOKUP('Master List'!H338, 'CWM &amp; Location'!B:D, 2, FALSE), " / ", VLOOKUP('Master List'!I338, 'CWM &amp; Location'!B:D, 2, FALSE)))</f>
        <v>Meddygaeth Frys</v>
      </c>
      <c r="K338" s="47" t="str">
        <f>IF('Programmes (ENG)'!K338="Supervisor to be confirmed", "Goruchwyliwr I'w Gadarnhau", 'Programmes (ENG)'!K338)</f>
        <v xml:space="preserve">Dr Rhiannon Talbot </v>
      </c>
      <c r="L338" s="47" t="str">
        <f>VLOOKUP('Programmes (ENG)'!L338, 'CWM &amp; Location'!B:D, 2, FALSE)</f>
        <v>Ysbyty Gwynedd</v>
      </c>
      <c r="M338" s="47" t="str">
        <f>VLOOKUP('Programmes (ENG)'!M338, 'CWM &amp; Location'!B:D, 2, FALSE)</f>
        <v>Bangor</v>
      </c>
      <c r="N338" s="47" t="str">
        <f>IF('Master List'!O338="", VLOOKUP('Master List'!N338, 'CWM &amp; Location'!B:D, 2, FALSE), CONCATENATE(VLOOKUP('Master List'!N338, 'CWM &amp; Location'!B:D, 2, FALSE), " / ", VLOOKUP('Master List'!O338, 'CWM &amp; Location'!B:D, 2, FALSE)))</f>
        <v>Iechyd Rhywiol ac Atgenhedlol cymunedol / HIV</v>
      </c>
      <c r="O338" s="47" t="str">
        <f>IF('Programmes (ENG)'!O338="Supervisor to be confirmed", "Goruchwyliwr I'w Gadarnhau", 'Programmes (ENG)'!O338)</f>
        <v>Dr Ushan Andrady</v>
      </c>
      <c r="P338" s="47" t="str">
        <f>VLOOKUP('Programmes (ENG)'!P338, 'CWM &amp; Location'!B:D, 2, FALSE)</f>
        <v>Ysbyty Gwynedd</v>
      </c>
      <c r="Q338" s="47" t="str">
        <f>VLOOKUP('Programmes (ENG)'!Q338, 'CWM &amp; Location'!B:D, 2, FALSE)</f>
        <v>Bangor</v>
      </c>
      <c r="R338" s="47" t="str">
        <f>IF('Master List'!U338="", VLOOKUP('Master List'!T338, 'CWM &amp; Location'!B:D, 2, FALSE), CONCATENATE(VLOOKUP('Master List'!T338, 'CWM &amp; Location'!B:D, 2, FALSE), " / ", VLOOKUP('Master List'!U338, 'CWM &amp; Location'!B:D, 2, FALSE)))</f>
        <v>Meddygaeth Gyffredinol (Mewnol) / Meddygaeth Arennol</v>
      </c>
      <c r="S338" s="47" t="str">
        <f>IF('Programmes (ENG)'!S338="Supervisor to be confirmed", "Goruchwyliwr I'w Gadarnhau", 'Programmes (ENG)'!S338)</f>
        <v>Dr Abdul Alejmi</v>
      </c>
      <c r="T338" s="49" t="str">
        <f>IF('Master List'!Y338="", "", VLOOKUP('Programmes (ENG)'!T338, 'CWM &amp; Location'!B:D, 2, FALSE))</f>
        <v>Safle I'w Gadarnhau</v>
      </c>
      <c r="U338" s="49" t="str">
        <f>IF(T338="", "", VLOOKUP('Programmes (ENG)'!U338, 'CWM &amp; Location'!B:D, 2, FALSE))</f>
        <v>Safle I'w Gadarnhau</v>
      </c>
      <c r="V338" s="49" t="str">
        <f>IF('Programmes (ENG)'!V338="", "", VLOOKUP('Programmes (ENG)'!V338, 'CWM &amp; Location'!B:D, 2, FALSE))</f>
        <v>Academaidd</v>
      </c>
      <c r="W338" s="49" t="str">
        <f>IF('Programmes (ENG)'!W338="", "", IF('Programmes (ENG)'!W338="Supervisor to be confirmed", 'CWM &amp; Location'!$C$207, 'Programmes (ENG)'!W338))</f>
        <v>Goruchwyliwr I'w Gadarnhau</v>
      </c>
    </row>
    <row r="339" spans="1:23" ht="33.75" customHeight="1" x14ac:dyDescent="0.25">
      <c r="A339" s="47" t="str">
        <f>'Master List'!A339</f>
        <v>SFP</v>
      </c>
      <c r="B339" s="47" t="str">
        <f>'Master List'!B339</f>
        <v>F2/7A1W/113b</v>
      </c>
      <c r="C339" s="47" t="str">
        <f>'Master List'!C339</f>
        <v>WAL/F2/113b</v>
      </c>
      <c r="D339" s="48">
        <f>'Programmes (ENG)'!D339</f>
        <v>1</v>
      </c>
      <c r="E339" s="54" t="str">
        <f t="shared" si="5"/>
        <v>Meddygaeth Gyffredinol (Mewnol) / Meddygaeth Arennol, Meddygaeth Frys, Iechyd Rhywiol ac Atgenhedlol cymunedol / HIV, Academaidd (SFP)</v>
      </c>
      <c r="F339" s="49" t="str">
        <f>VLOOKUP('Programmes (ENG)'!F339, 'CWM &amp; Location'!B:D, 2, FALSE)</f>
        <v>Bwrdd Iechyd Prifysgol Betsi Cadwaladr</v>
      </c>
      <c r="G339" s="49" t="str">
        <f>IF('Programmes (ENG)'!G339="Supervisor to be confirmed", "Goruchwyliwr I'w Gadarnhau", 'Programmes (ENG)'!G339)</f>
        <v>Dr Abdul Alejmi</v>
      </c>
      <c r="H339" s="47" t="str">
        <f>VLOOKUP('Programmes (ENG)'!H339, 'CWM &amp; Location'!B:D, 2, FALSE)</f>
        <v>Ysbyty Gwynedd</v>
      </c>
      <c r="I339" s="47" t="str">
        <f>VLOOKUP('Programmes (ENG)'!I339, 'CWM &amp; Location'!B:D, 2, FALSE)</f>
        <v>Bangor</v>
      </c>
      <c r="J339" s="47" t="str">
        <f>IF('Master List'!I339="", VLOOKUP('Master List'!H339, 'CWM &amp; Location'!B:D, 2, FALSE), CONCATENATE(VLOOKUP('Master List'!H339, 'CWM &amp; Location'!B:D, 2, FALSE), " / ", VLOOKUP('Master List'!I339, 'CWM &amp; Location'!B:D, 2, FALSE)))</f>
        <v>Meddygaeth Gyffredinol (Mewnol) / Meddygaeth Arennol</v>
      </c>
      <c r="K339" s="47" t="str">
        <f>IF('Programmes (ENG)'!K339="Supervisor to be confirmed", "Goruchwyliwr I'w Gadarnhau", 'Programmes (ENG)'!K339)</f>
        <v>Dr Abdul Alejmi</v>
      </c>
      <c r="L339" s="47" t="str">
        <f>VLOOKUP('Programmes (ENG)'!L339, 'CWM &amp; Location'!B:D, 2, FALSE)</f>
        <v>Ysbyty Gwynedd</v>
      </c>
      <c r="M339" s="47" t="str">
        <f>VLOOKUP('Programmes (ENG)'!M339, 'CWM &amp; Location'!B:D, 2, FALSE)</f>
        <v>Bangor</v>
      </c>
      <c r="N339" s="47" t="str">
        <f>IF('Master List'!O339="", VLOOKUP('Master List'!N339, 'CWM &amp; Location'!B:D, 2, FALSE), CONCATENATE(VLOOKUP('Master List'!N339, 'CWM &amp; Location'!B:D, 2, FALSE), " / ", VLOOKUP('Master List'!O339, 'CWM &amp; Location'!B:D, 2, FALSE)))</f>
        <v>Meddygaeth Frys</v>
      </c>
      <c r="O339" s="47" t="str">
        <f>IF('Programmes (ENG)'!O339="Supervisor to be confirmed", "Goruchwyliwr I'w Gadarnhau", 'Programmes (ENG)'!O339)</f>
        <v>Dr Rhiannon Talbot</v>
      </c>
      <c r="P339" s="47" t="str">
        <f>VLOOKUP('Programmes (ENG)'!P339, 'CWM &amp; Location'!B:D, 2, FALSE)</f>
        <v>Ysbyty Gwynedd</v>
      </c>
      <c r="Q339" s="47" t="str">
        <f>VLOOKUP('Programmes (ENG)'!Q339, 'CWM &amp; Location'!B:D, 2, FALSE)</f>
        <v>Bangor</v>
      </c>
      <c r="R339" s="47" t="str">
        <f>IF('Master List'!U339="", VLOOKUP('Master List'!T339, 'CWM &amp; Location'!B:D, 2, FALSE), CONCATENATE(VLOOKUP('Master List'!T339, 'CWM &amp; Location'!B:D, 2, FALSE), " / ", VLOOKUP('Master List'!U339, 'CWM &amp; Location'!B:D, 2, FALSE)))</f>
        <v>Iechyd Rhywiol ac Atgenhedlol cymunedol / HIV</v>
      </c>
      <c r="S339" s="47" t="str">
        <f>IF('Programmes (ENG)'!S339="Supervisor to be confirmed", "Goruchwyliwr I'w Gadarnhau", 'Programmes (ENG)'!S339)</f>
        <v>Dr Ushan Andrady</v>
      </c>
      <c r="T339" s="49" t="str">
        <f>IF('Master List'!Y339="", "", VLOOKUP('Programmes (ENG)'!T339, 'CWM &amp; Location'!B:D, 2, FALSE))</f>
        <v>Safle I'w Gadarnhau</v>
      </c>
      <c r="U339" s="49" t="str">
        <f>IF(T339="", "", VLOOKUP('Programmes (ENG)'!U339, 'CWM &amp; Location'!B:D, 2, FALSE))</f>
        <v>Safle I'w Gadarnhau</v>
      </c>
      <c r="V339" s="49" t="str">
        <f>IF('Programmes (ENG)'!V339="", "", VLOOKUP('Programmes (ENG)'!V339, 'CWM &amp; Location'!B:D, 2, FALSE))</f>
        <v>Academaidd</v>
      </c>
      <c r="W339" s="49" t="str">
        <f>IF('Programmes (ENG)'!W339="", "", IF('Programmes (ENG)'!W339="Supervisor to be confirmed", 'CWM &amp; Location'!$C$207, 'Programmes (ENG)'!W339))</f>
        <v>Goruchwyliwr I'w Gadarnhau</v>
      </c>
    </row>
    <row r="340" spans="1:23" ht="33.75" customHeight="1" x14ac:dyDescent="0.25">
      <c r="A340" s="47" t="str">
        <f>'Master List'!A340</f>
        <v>SFP</v>
      </c>
      <c r="B340" s="47" t="str">
        <f>'Master List'!B340</f>
        <v>F2/7A1W/113c</v>
      </c>
      <c r="C340" s="47" t="str">
        <f>'Master List'!C340</f>
        <v>WAL/F2/113c</v>
      </c>
      <c r="D340" s="48">
        <f>'Programmes (ENG)'!D340</f>
        <v>1</v>
      </c>
      <c r="E340" s="54" t="str">
        <f t="shared" si="5"/>
        <v>Iechyd Rhywiol ac Atgenhedlol cymunedol / HIV, Meddygaeth Gyffredinol (Mewnol) / Meddygaeth Arennol, Meddygaeth Frys, Academaidd (SFP)</v>
      </c>
      <c r="F340" s="49" t="str">
        <f>VLOOKUP('Programmes (ENG)'!F340, 'CWM &amp; Location'!B:D, 2, FALSE)</f>
        <v>Bwrdd Iechyd Prifysgol Betsi Cadwaladr</v>
      </c>
      <c r="G340" s="49" t="str">
        <f>IF('Programmes (ENG)'!G340="Supervisor to be confirmed", "Goruchwyliwr I'w Gadarnhau", 'Programmes (ENG)'!G340)</f>
        <v>Dr Ushan Andrady</v>
      </c>
      <c r="H340" s="47" t="str">
        <f>VLOOKUP('Programmes (ENG)'!H340, 'CWM &amp; Location'!B:D, 2, FALSE)</f>
        <v>Ysbyty Gwynedd</v>
      </c>
      <c r="I340" s="47" t="str">
        <f>VLOOKUP('Programmes (ENG)'!I340, 'CWM &amp; Location'!B:D, 2, FALSE)</f>
        <v>Bangor</v>
      </c>
      <c r="J340" s="47" t="str">
        <f>IF('Master List'!I340="", VLOOKUP('Master List'!H340, 'CWM &amp; Location'!B:D, 2, FALSE), CONCATENATE(VLOOKUP('Master List'!H340, 'CWM &amp; Location'!B:D, 2, FALSE), " / ", VLOOKUP('Master List'!I340, 'CWM &amp; Location'!B:D, 2, FALSE)))</f>
        <v>Iechyd Rhywiol ac Atgenhedlol cymunedol / HIV</v>
      </c>
      <c r="K340" s="47" t="str">
        <f>IF('Programmes (ENG)'!K340="Supervisor to be confirmed", "Goruchwyliwr I'w Gadarnhau", 'Programmes (ENG)'!K340)</f>
        <v>Dr Ushan Andrady</v>
      </c>
      <c r="L340" s="47" t="str">
        <f>VLOOKUP('Programmes (ENG)'!L340, 'CWM &amp; Location'!B:D, 2, FALSE)</f>
        <v>Ysbyty Gwynedd</v>
      </c>
      <c r="M340" s="47" t="str">
        <f>VLOOKUP('Programmes (ENG)'!M340, 'CWM &amp; Location'!B:D, 2, FALSE)</f>
        <v>Bangor</v>
      </c>
      <c r="N340" s="47" t="str">
        <f>IF('Master List'!O340="", VLOOKUP('Master List'!N340, 'CWM &amp; Location'!B:D, 2, FALSE), CONCATENATE(VLOOKUP('Master List'!N340, 'CWM &amp; Location'!B:D, 2, FALSE), " / ", VLOOKUP('Master List'!O340, 'CWM &amp; Location'!B:D, 2, FALSE)))</f>
        <v>Meddygaeth Gyffredinol (Mewnol) / Meddygaeth Arennol</v>
      </c>
      <c r="O340" s="47" t="str">
        <f>IF('Programmes (ENG)'!O340="Supervisor to be confirmed", "Goruchwyliwr I'w Gadarnhau", 'Programmes (ENG)'!O340)</f>
        <v>Dr Abdul Alejmi</v>
      </c>
      <c r="P340" s="47" t="str">
        <f>VLOOKUP('Programmes (ENG)'!P340, 'CWM &amp; Location'!B:D, 2, FALSE)</f>
        <v>Ysbyty Gwynedd</v>
      </c>
      <c r="Q340" s="47" t="str">
        <f>VLOOKUP('Programmes (ENG)'!Q340, 'CWM &amp; Location'!B:D, 2, FALSE)</f>
        <v>Bangor</v>
      </c>
      <c r="R340" s="47" t="str">
        <f>IF('Master List'!U340="", VLOOKUP('Master List'!T340, 'CWM &amp; Location'!B:D, 2, FALSE), CONCATENATE(VLOOKUP('Master List'!T340, 'CWM &amp; Location'!B:D, 2, FALSE), " / ", VLOOKUP('Master List'!U340, 'CWM &amp; Location'!B:D, 2, FALSE)))</f>
        <v>Meddygaeth Frys</v>
      </c>
      <c r="S340" s="47" t="str">
        <f>IF('Programmes (ENG)'!S340="Supervisor to be confirmed", "Goruchwyliwr I'w Gadarnhau", 'Programmes (ENG)'!S340)</f>
        <v xml:space="preserve">Dr Rhiannon Talbot </v>
      </c>
      <c r="T340" s="49" t="str">
        <f>IF('Master List'!Y340="", "", VLOOKUP('Programmes (ENG)'!T340, 'CWM &amp; Location'!B:D, 2, FALSE))</f>
        <v>Safle I'w Gadarnhau</v>
      </c>
      <c r="U340" s="49" t="str">
        <f>IF(T340="", "", VLOOKUP('Programmes (ENG)'!U340, 'CWM &amp; Location'!B:D, 2, FALSE))</f>
        <v>Safle I'w Gadarnhau</v>
      </c>
      <c r="V340" s="49" t="str">
        <f>IF('Programmes (ENG)'!V340="", "", VLOOKUP('Programmes (ENG)'!V340, 'CWM &amp; Location'!B:D, 2, FALSE))</f>
        <v>Academaidd</v>
      </c>
      <c r="W340" s="49" t="str">
        <f>IF('Programmes (ENG)'!W340="", "", IF('Programmes (ENG)'!W340="Supervisor to be confirmed", 'CWM &amp; Location'!$C$207, 'Programmes (ENG)'!W340))</f>
        <v>Goruchwyliwr I'w Gadarnhau</v>
      </c>
    </row>
    <row r="341" spans="1:23" ht="33.75" customHeight="1" x14ac:dyDescent="0.25">
      <c r="A341" s="47" t="str">
        <f>'Master List'!A341</f>
        <v>SE</v>
      </c>
      <c r="B341" s="47" t="str">
        <f>'Master List'!B341</f>
        <v>F2/7A1W/114a</v>
      </c>
      <c r="C341" s="47" t="str">
        <f>'Master List'!C341</f>
        <v>WAL/F2/114a</v>
      </c>
      <c r="D341" s="48">
        <f>'Programmes (ENG)'!D341</f>
        <v>1</v>
      </c>
      <c r="E341" s="54" t="str">
        <f t="shared" si="5"/>
        <v>Meddygaeth Geriatreg, Meddygaeth Liniarol, Meddygaeth Anadlol, Addysg Feddygol (SE)</v>
      </c>
      <c r="F341" s="49" t="str">
        <f>VLOOKUP('Programmes (ENG)'!F341, 'CWM &amp; Location'!B:D, 2, FALSE)</f>
        <v>Bwrdd Iechyd Prifysgol Betsi Cadwaladr</v>
      </c>
      <c r="G341" s="49" t="str">
        <f>IF('Programmes (ENG)'!G341="Supervisor to be confirmed", "Goruchwyliwr I'w Gadarnhau", 'Programmes (ENG)'!G341)</f>
        <v>Dr Sally Jones</v>
      </c>
      <c r="H341" s="47" t="str">
        <f>VLOOKUP('Programmes (ENG)'!H341, 'CWM &amp; Location'!B:D, 2, FALSE)</f>
        <v>Ysbyty Gwynedd</v>
      </c>
      <c r="I341" s="47" t="str">
        <f>VLOOKUP('Programmes (ENG)'!I341, 'CWM &amp; Location'!B:D, 2, FALSE)</f>
        <v>Bangor</v>
      </c>
      <c r="J341" s="47" t="str">
        <f>IF('Master List'!I341="", VLOOKUP('Master List'!H341, 'CWM &amp; Location'!B:D, 2, FALSE), CONCATENATE(VLOOKUP('Master List'!H341, 'CWM &amp; Location'!B:D, 2, FALSE), " / ", VLOOKUP('Master List'!I341, 'CWM &amp; Location'!B:D, 2, FALSE)))</f>
        <v>Meddygaeth Geriatreg</v>
      </c>
      <c r="K341" s="47" t="str">
        <f>IF('Programmes (ENG)'!K341="Supervisor to be confirmed", "Goruchwyliwr I'w Gadarnhau", 'Programmes (ENG)'!K341)</f>
        <v>Dr Sally Jones</v>
      </c>
      <c r="L341" s="47" t="str">
        <f>VLOOKUP('Programmes (ENG)'!L341, 'CWM &amp; Location'!B:D, 2, FALSE)</f>
        <v>Ysbyty Gwynedd</v>
      </c>
      <c r="M341" s="47" t="str">
        <f>VLOOKUP('Programmes (ENG)'!M341, 'CWM &amp; Location'!B:D, 2, FALSE)</f>
        <v>Bangor</v>
      </c>
      <c r="N341" s="47" t="str">
        <f>IF('Master List'!O341="", VLOOKUP('Master List'!N341, 'CWM &amp; Location'!B:D, 2, FALSE), CONCATENATE(VLOOKUP('Master List'!N341, 'CWM &amp; Location'!B:D, 2, FALSE), " / ", VLOOKUP('Master List'!O341, 'CWM &amp; Location'!B:D, 2, FALSE)))</f>
        <v>Meddygaeth Liniarol</v>
      </c>
      <c r="O341" s="47" t="str">
        <f>IF('Programmes (ENG)'!O341="Supervisor to be confirmed", "Goruchwyliwr I'w Gadarnhau", 'Programmes (ENG)'!O341)</f>
        <v>Dr Helen Mitchell</v>
      </c>
      <c r="P341" s="47" t="str">
        <f>VLOOKUP('Programmes (ENG)'!P341, 'CWM &amp; Location'!B:D, 2, FALSE)</f>
        <v>Ysbyty Gwynedd</v>
      </c>
      <c r="Q341" s="47" t="str">
        <f>VLOOKUP('Programmes (ENG)'!Q341, 'CWM &amp; Location'!B:D, 2, FALSE)</f>
        <v>Bangor</v>
      </c>
      <c r="R341" s="47" t="str">
        <f>IF('Master List'!U341="", VLOOKUP('Master List'!T341, 'CWM &amp; Location'!B:D, 2, FALSE), CONCATENATE(VLOOKUP('Master List'!T341, 'CWM &amp; Location'!B:D, 2, FALSE), " / ", VLOOKUP('Master List'!U341, 'CWM &amp; Location'!B:D, 2, FALSE)))</f>
        <v>Meddygaeth Anadlol</v>
      </c>
      <c r="S341" s="47" t="str">
        <f>IF('Programmes (ENG)'!S341="Supervisor to be confirmed", "Goruchwyliwr I'w Gadarnhau", 'Programmes (ENG)'!S341)</f>
        <v>Dr Damian McKeon</v>
      </c>
      <c r="T341" s="49" t="str">
        <f>IF('Master List'!Y341="", "", VLOOKUP('Programmes (ENG)'!T341, 'CWM &amp; Location'!B:D, 2, FALSE))</f>
        <v>Prifysgol Bangor</v>
      </c>
      <c r="U341" s="49" t="str">
        <f>IF(T341="", "", VLOOKUP('Programmes (ENG)'!U341, 'CWM &amp; Location'!B:D, 2, FALSE))</f>
        <v>Bangor</v>
      </c>
      <c r="V341" s="49" t="str">
        <f>IF('Programmes (ENG)'!V341="", "", VLOOKUP('Programmes (ENG)'!V341, 'CWM &amp; Location'!B:D, 2, FALSE))</f>
        <v>Addysg Feddygol</v>
      </c>
      <c r="W341" s="49" t="str">
        <f>IF('Programmes (ENG)'!W341="", "", IF('Programmes (ENG)'!W341="Supervisor to be confirmed", 'CWM &amp; Location'!$C$207, 'Programmes (ENG)'!W341))</f>
        <v>Goruchwyliwr I'w Gadarnhau</v>
      </c>
    </row>
    <row r="342" spans="1:23" ht="33.75" customHeight="1" x14ac:dyDescent="0.25">
      <c r="A342" s="47" t="str">
        <f>'Master List'!A342</f>
        <v>SE</v>
      </c>
      <c r="B342" s="47" t="str">
        <f>'Master List'!B342</f>
        <v>F2/7A1W/114b</v>
      </c>
      <c r="C342" s="47" t="str">
        <f>'Master List'!C342</f>
        <v>WAL/F2/114b</v>
      </c>
      <c r="D342" s="48">
        <f>'Programmes (ENG)'!D342</f>
        <v>1</v>
      </c>
      <c r="E342" s="54" t="str">
        <f t="shared" si="5"/>
        <v>Meddygaeth Anadlol, Meddygaeth Geriatreg, Meddygaeth Liniarol, Addysg Feddygol (SE)</v>
      </c>
      <c r="F342" s="49" t="str">
        <f>VLOOKUP('Programmes (ENG)'!F342, 'CWM &amp; Location'!B:D, 2, FALSE)</f>
        <v>Bwrdd Iechyd Prifysgol Betsi Cadwaladr</v>
      </c>
      <c r="G342" s="49" t="str">
        <f>IF('Programmes (ENG)'!G342="Supervisor to be confirmed", "Goruchwyliwr I'w Gadarnhau", 'Programmes (ENG)'!G342)</f>
        <v>Dr Damian McKeon</v>
      </c>
      <c r="H342" s="47" t="str">
        <f>VLOOKUP('Programmes (ENG)'!H342, 'CWM &amp; Location'!B:D, 2, FALSE)</f>
        <v>Ysbyty Gwynedd</v>
      </c>
      <c r="I342" s="47" t="str">
        <f>VLOOKUP('Programmes (ENG)'!I342, 'CWM &amp; Location'!B:D, 2, FALSE)</f>
        <v>Bangor</v>
      </c>
      <c r="J342" s="47" t="str">
        <f>IF('Master List'!I342="", VLOOKUP('Master List'!H342, 'CWM &amp; Location'!B:D, 2, FALSE), CONCATENATE(VLOOKUP('Master List'!H342, 'CWM &amp; Location'!B:D, 2, FALSE), " / ", VLOOKUP('Master List'!I342, 'CWM &amp; Location'!B:D, 2, FALSE)))</f>
        <v>Meddygaeth Anadlol</v>
      </c>
      <c r="K342" s="47" t="str">
        <f>IF('Programmes (ENG)'!K342="Supervisor to be confirmed", "Goruchwyliwr I'w Gadarnhau", 'Programmes (ENG)'!K342)</f>
        <v>Dr Damian McKeon</v>
      </c>
      <c r="L342" s="47" t="str">
        <f>VLOOKUP('Programmes (ENG)'!L342, 'CWM &amp; Location'!B:D, 2, FALSE)</f>
        <v>Ysbyty Gwynedd</v>
      </c>
      <c r="M342" s="47" t="str">
        <f>VLOOKUP('Programmes (ENG)'!M342, 'CWM &amp; Location'!B:D, 2, FALSE)</f>
        <v>Bangor</v>
      </c>
      <c r="N342" s="47" t="str">
        <f>IF('Master List'!O342="", VLOOKUP('Master List'!N342, 'CWM &amp; Location'!B:D, 2, FALSE), CONCATENATE(VLOOKUP('Master List'!N342, 'CWM &amp; Location'!B:D, 2, FALSE), " / ", VLOOKUP('Master List'!O342, 'CWM &amp; Location'!B:D, 2, FALSE)))</f>
        <v>Meddygaeth Geriatreg</v>
      </c>
      <c r="O342" s="47" t="str">
        <f>IF('Programmes (ENG)'!O342="Supervisor to be confirmed", "Goruchwyliwr I'w Gadarnhau", 'Programmes (ENG)'!O342)</f>
        <v>Dr Sally Jones</v>
      </c>
      <c r="P342" s="47" t="str">
        <f>VLOOKUP('Programmes (ENG)'!P342, 'CWM &amp; Location'!B:D, 2, FALSE)</f>
        <v>Ysbyty Gwynedd</v>
      </c>
      <c r="Q342" s="47" t="str">
        <f>VLOOKUP('Programmes (ENG)'!Q342, 'CWM &amp; Location'!B:D, 2, FALSE)</f>
        <v>Bangor</v>
      </c>
      <c r="R342" s="47" t="str">
        <f>IF('Master List'!U342="", VLOOKUP('Master List'!T342, 'CWM &amp; Location'!B:D, 2, FALSE), CONCATENATE(VLOOKUP('Master List'!T342, 'CWM &amp; Location'!B:D, 2, FALSE), " / ", VLOOKUP('Master List'!U342, 'CWM &amp; Location'!B:D, 2, FALSE)))</f>
        <v>Meddygaeth Liniarol</v>
      </c>
      <c r="S342" s="47" t="str">
        <f>IF('Programmes (ENG)'!S342="Supervisor to be confirmed", "Goruchwyliwr I'w Gadarnhau", 'Programmes (ENG)'!S342)</f>
        <v>Dr Helen Mitchell</v>
      </c>
      <c r="T342" s="49" t="str">
        <f>IF('Master List'!Y342="", "", VLOOKUP('Programmes (ENG)'!T342, 'CWM &amp; Location'!B:D, 2, FALSE))</f>
        <v>Prifysgol Bangor</v>
      </c>
      <c r="U342" s="49" t="str">
        <f>IF(T342="", "", VLOOKUP('Programmes (ENG)'!U342, 'CWM &amp; Location'!B:D, 2, FALSE))</f>
        <v>Bangor</v>
      </c>
      <c r="V342" s="49" t="str">
        <f>IF('Programmes (ENG)'!V342="", "", VLOOKUP('Programmes (ENG)'!V342, 'CWM &amp; Location'!B:D, 2, FALSE))</f>
        <v>Addysg Feddygol</v>
      </c>
      <c r="W342" s="49" t="str">
        <f>IF('Programmes (ENG)'!W342="", "", IF('Programmes (ENG)'!W342="Supervisor to be confirmed", 'CWM &amp; Location'!$C$207, 'Programmes (ENG)'!W342))</f>
        <v>Goruchwyliwr I'w Gadarnhau</v>
      </c>
    </row>
    <row r="343" spans="1:23" ht="33.75" customHeight="1" x14ac:dyDescent="0.25">
      <c r="A343" s="47" t="str">
        <f>'Master List'!A343</f>
        <v>SE</v>
      </c>
      <c r="B343" s="47" t="str">
        <f>'Master List'!B343</f>
        <v>F2/7A1W/114c</v>
      </c>
      <c r="C343" s="47" t="str">
        <f>'Master List'!C343</f>
        <v>WAL/F2/114c</v>
      </c>
      <c r="D343" s="48">
        <f>'Programmes (ENG)'!D343</f>
        <v>1</v>
      </c>
      <c r="E343" s="54" t="str">
        <f t="shared" si="5"/>
        <v>Meddygaeth Liniarol, Meddygaeth Anadlol, Meddygaeth Geriatreg, Addysg Feddygol (SE)</v>
      </c>
      <c r="F343" s="49" t="str">
        <f>VLOOKUP('Programmes (ENG)'!F343, 'CWM &amp; Location'!B:D, 2, FALSE)</f>
        <v>Bwrdd Iechyd Prifysgol Betsi Cadwaladr</v>
      </c>
      <c r="G343" s="49" t="str">
        <f>IF('Programmes (ENG)'!G343="Supervisor to be confirmed", "Goruchwyliwr I'w Gadarnhau", 'Programmes (ENG)'!G343)</f>
        <v>Dr Helen Mitchell</v>
      </c>
      <c r="H343" s="47" t="str">
        <f>VLOOKUP('Programmes (ENG)'!H343, 'CWM &amp; Location'!B:D, 2, FALSE)</f>
        <v>Ysbyty Gwynedd</v>
      </c>
      <c r="I343" s="47" t="str">
        <f>VLOOKUP('Programmes (ENG)'!I343, 'CWM &amp; Location'!B:D, 2, FALSE)</f>
        <v>Bangor</v>
      </c>
      <c r="J343" s="47" t="str">
        <f>IF('Master List'!I343="", VLOOKUP('Master List'!H343, 'CWM &amp; Location'!B:D, 2, FALSE), CONCATENATE(VLOOKUP('Master List'!H343, 'CWM &amp; Location'!B:D, 2, FALSE), " / ", VLOOKUP('Master List'!I343, 'CWM &amp; Location'!B:D, 2, FALSE)))</f>
        <v>Meddygaeth Liniarol</v>
      </c>
      <c r="K343" s="47" t="str">
        <f>IF('Programmes (ENG)'!K343="Supervisor to be confirmed", "Goruchwyliwr I'w Gadarnhau", 'Programmes (ENG)'!K343)</f>
        <v>Dr Helen Mitchell</v>
      </c>
      <c r="L343" s="47" t="str">
        <f>VLOOKUP('Programmes (ENG)'!L343, 'CWM &amp; Location'!B:D, 2, FALSE)</f>
        <v>Ysbyty Gwynedd</v>
      </c>
      <c r="M343" s="47" t="str">
        <f>VLOOKUP('Programmes (ENG)'!M343, 'CWM &amp; Location'!B:D, 2, FALSE)</f>
        <v>Bangor</v>
      </c>
      <c r="N343" s="47" t="str">
        <f>IF('Master List'!O343="", VLOOKUP('Master List'!N343, 'CWM &amp; Location'!B:D, 2, FALSE), CONCATENATE(VLOOKUP('Master List'!N343, 'CWM &amp; Location'!B:D, 2, FALSE), " / ", VLOOKUP('Master List'!O343, 'CWM &amp; Location'!B:D, 2, FALSE)))</f>
        <v>Meddygaeth Anadlol</v>
      </c>
      <c r="O343" s="47" t="str">
        <f>IF('Programmes (ENG)'!O343="Supervisor to be confirmed", "Goruchwyliwr I'w Gadarnhau", 'Programmes (ENG)'!O343)</f>
        <v>Dr Damian McKeon</v>
      </c>
      <c r="P343" s="47" t="str">
        <f>VLOOKUP('Programmes (ENG)'!P343, 'CWM &amp; Location'!B:D, 2, FALSE)</f>
        <v>Ysbyty Gwynedd</v>
      </c>
      <c r="Q343" s="47" t="str">
        <f>VLOOKUP('Programmes (ENG)'!Q343, 'CWM &amp; Location'!B:D, 2, FALSE)</f>
        <v>Bangor</v>
      </c>
      <c r="R343" s="47" t="str">
        <f>IF('Master List'!U343="", VLOOKUP('Master List'!T343, 'CWM &amp; Location'!B:D, 2, FALSE), CONCATENATE(VLOOKUP('Master List'!T343, 'CWM &amp; Location'!B:D, 2, FALSE), " / ", VLOOKUP('Master List'!U343, 'CWM &amp; Location'!B:D, 2, FALSE)))</f>
        <v>Meddygaeth Geriatreg</v>
      </c>
      <c r="S343" s="47" t="str">
        <f>IF('Programmes (ENG)'!S343="Supervisor to be confirmed", "Goruchwyliwr I'w Gadarnhau", 'Programmes (ENG)'!S343)</f>
        <v>Dr Sally Jones</v>
      </c>
      <c r="T343" s="49" t="str">
        <f>IF('Master List'!Y343="", "", VLOOKUP('Programmes (ENG)'!T343, 'CWM &amp; Location'!B:D, 2, FALSE))</f>
        <v>Prifysgol Bangor</v>
      </c>
      <c r="U343" s="49" t="str">
        <f>IF(T343="", "", VLOOKUP('Programmes (ENG)'!U343, 'CWM &amp; Location'!B:D, 2, FALSE))</f>
        <v>Bangor</v>
      </c>
      <c r="V343" s="49" t="str">
        <f>IF('Programmes (ENG)'!V343="", "", VLOOKUP('Programmes (ENG)'!V343, 'CWM &amp; Location'!B:D, 2, FALSE))</f>
        <v>Addysg Feddygol</v>
      </c>
      <c r="W343" s="49" t="str">
        <f>IF('Programmes (ENG)'!W343="", "", IF('Programmes (ENG)'!W343="Supervisor to be confirmed", 'CWM &amp; Location'!$C$207, 'Programmes (ENG)'!W343))</f>
        <v>Goruchwyliwr I'w Gadarnhau</v>
      </c>
    </row>
    <row r="344" spans="1:23" ht="33.75" customHeight="1" x14ac:dyDescent="0.25">
      <c r="A344" s="47" t="str">
        <f>'Master List'!A344</f>
        <v>LIFT</v>
      </c>
      <c r="B344" s="47" t="str">
        <f>'Master List'!B344</f>
        <v>F2/7A4/115a</v>
      </c>
      <c r="C344" s="47" t="str">
        <f>'Master List'!C344</f>
        <v>WAL/F2/115a</v>
      </c>
      <c r="D344" s="48">
        <f>'Programmes (ENG)'!D344</f>
        <v>0</v>
      </c>
      <c r="E344" s="54" t="str">
        <f t="shared" si="5"/>
        <v>Meddygaeth Gyffredinol (Mewnol) / Gastroenteroleg, Practis Cyffredinol, Trawma Llawdriniaeth Orthopedig / Uned Polytrawma, Arbenigedd I'w Gadarnhau (LIFT)</v>
      </c>
      <c r="F344" s="49" t="str">
        <f>VLOOKUP('Programmes (ENG)'!F344, 'CWM &amp; Location'!B:D, 2, FALSE)</f>
        <v>Bwrdd Iechyd Prifysgol Caerdydd a'r Fro</v>
      </c>
      <c r="G344" s="49" t="str">
        <f>IF('Programmes (ENG)'!G344="Supervisor to be confirmed", "Goruchwyliwr I'w Gadarnhau", 'Programmes (ENG)'!G344)</f>
        <v>Dr Tom Pembroke</v>
      </c>
      <c r="H344" s="47" t="str">
        <f>VLOOKUP('Programmes (ENG)'!H344, 'CWM &amp; Location'!B:D, 2, FALSE)</f>
        <v>Ysbyty Athrofaol Cymru</v>
      </c>
      <c r="I344" s="47" t="str">
        <f>VLOOKUP('Programmes (ENG)'!I344, 'CWM &amp; Location'!B:D, 2, FALSE)</f>
        <v>Caerdydd</v>
      </c>
      <c r="J344" s="47" t="str">
        <f>IF('Master List'!I344="", VLOOKUP('Master List'!H344, 'CWM &amp; Location'!B:D, 2, FALSE), CONCATENATE(VLOOKUP('Master List'!H344, 'CWM &amp; Location'!B:D, 2, FALSE), " / ", VLOOKUP('Master List'!I344, 'CWM &amp; Location'!B:D, 2, FALSE)))</f>
        <v>Meddygaeth Gyffredinol (Mewnol) / Gastroenteroleg</v>
      </c>
      <c r="K344" s="47" t="str">
        <f>IF('Programmes (ENG)'!K344="Supervisor to be confirmed", "Goruchwyliwr I'w Gadarnhau", 'Programmes (ENG)'!K344)</f>
        <v>Dr Tom Pembroke</v>
      </c>
      <c r="L344" s="47" t="str">
        <f>VLOOKUP('Programmes (ENG)'!L344, 'CWM &amp; Location'!B:D, 2, FALSE)</f>
        <v>Llanedeyrn Health Centre</v>
      </c>
      <c r="M344" s="47" t="str">
        <f>VLOOKUP('Programmes (ENG)'!M344, 'CWM &amp; Location'!B:D, 2, FALSE)</f>
        <v>Caerdydd</v>
      </c>
      <c r="N344" s="47" t="str">
        <f>IF('Master List'!O344="", VLOOKUP('Master List'!N344, 'CWM &amp; Location'!B:D, 2, FALSE), CONCATENATE(VLOOKUP('Master List'!N344, 'CWM &amp; Location'!B:D, 2, FALSE), " / ", VLOOKUP('Master List'!O344, 'CWM &amp; Location'!B:D, 2, FALSE)))</f>
        <v>Practis Cyffredinol</v>
      </c>
      <c r="O344" s="47" t="str">
        <f>IF('Programmes (ENG)'!O344="Supervisor to be confirmed", "Goruchwyliwr I'w Gadarnhau", 'Programmes (ENG)'!O344)</f>
        <v>Dr George Brand</v>
      </c>
      <c r="P344" s="47" t="str">
        <f>VLOOKUP('Programmes (ENG)'!P344, 'CWM &amp; Location'!B:D, 2, FALSE)</f>
        <v>Ysbyty Athrofaol Cymru</v>
      </c>
      <c r="Q344" s="47" t="str">
        <f>VLOOKUP('Programmes (ENG)'!Q344, 'CWM &amp; Location'!B:D, 2, FALSE)</f>
        <v>Caerdydd</v>
      </c>
      <c r="R344" s="47" t="str">
        <f>IF('Master List'!U344="", VLOOKUP('Master List'!T344, 'CWM &amp; Location'!B:D, 2, FALSE), CONCATENATE(VLOOKUP('Master List'!T344, 'CWM &amp; Location'!B:D, 2, FALSE), " / ", VLOOKUP('Master List'!U344, 'CWM &amp; Location'!B:D, 2, FALSE)))</f>
        <v>Trawma Llawdriniaeth Orthopedig / Uned Polytrawma</v>
      </c>
      <c r="S344" s="47" t="str">
        <f>IF('Programmes (ENG)'!S344="Supervisor to be confirmed", "Goruchwyliwr I'w Gadarnhau", 'Programmes (ENG)'!S344)</f>
        <v>Dr Jenny Thomas</v>
      </c>
      <c r="T344" s="49" t="str">
        <f>IF('Master List'!Y344="", "", VLOOKUP('Programmes (ENG)'!T344, 'CWM &amp; Location'!B:D, 2, FALSE))</f>
        <v>Safle I'w Gadarnhau</v>
      </c>
      <c r="U344" s="49" t="str">
        <f>IF(T344="", "", VLOOKUP('Programmes (ENG)'!U344, 'CWM &amp; Location'!B:D, 2, FALSE))</f>
        <v>Safle I'w Gadarnhau</v>
      </c>
      <c r="V344" s="49" t="str">
        <f>IF('Programmes (ENG)'!V344="", "", VLOOKUP('Programmes (ENG)'!V344, 'CWM &amp; Location'!B:D, 2, FALSE))</f>
        <v>Arbenigedd I'w Gadarnhau</v>
      </c>
      <c r="W344" s="49" t="str">
        <f>IF('Programmes (ENG)'!W344="", "", IF('Programmes (ENG)'!W344="Supervisor to be confirmed", 'CWM &amp; Location'!$C$207, 'Programmes (ENG)'!W344))</f>
        <v>Goruchwyliwr I'w Gadarnhau</v>
      </c>
    </row>
    <row r="345" spans="1:23" ht="33.75" customHeight="1" x14ac:dyDescent="0.25">
      <c r="A345" s="47" t="str">
        <f>'Master List'!A345</f>
        <v>LIFT</v>
      </c>
      <c r="B345" s="47" t="str">
        <f>'Master List'!B345</f>
        <v>F2/7A4/115b</v>
      </c>
      <c r="C345" s="47" t="str">
        <f>'Master List'!C345</f>
        <v>WAL/F2/115b</v>
      </c>
      <c r="D345" s="48">
        <f>'Programmes (ENG)'!D345</f>
        <v>1</v>
      </c>
      <c r="E345" s="54" t="str">
        <f t="shared" si="5"/>
        <v>Trawma Llawdriniaeth Orthopedig / Uned Polytrawma, Meddygaeth Gyffredinol (Mewnol) / Gastroenteroleg, Practis Cyffredinol, Arbenigedd I'w Gadarnhau (LIFT)</v>
      </c>
      <c r="F345" s="49" t="str">
        <f>VLOOKUP('Programmes (ENG)'!F345, 'CWM &amp; Location'!B:D, 2, FALSE)</f>
        <v>Bwrdd Iechyd Prifysgol Caerdydd a'r Fro</v>
      </c>
      <c r="G345" s="49" t="str">
        <f>IF('Programmes (ENG)'!G345="Supervisor to be confirmed", "Goruchwyliwr I'w Gadarnhau", 'Programmes (ENG)'!G345)</f>
        <v>Dr Jenny Thomas</v>
      </c>
      <c r="H345" s="47" t="str">
        <f>VLOOKUP('Programmes (ENG)'!H345, 'CWM &amp; Location'!B:D, 2, FALSE)</f>
        <v>Ysbyty Athrofaol Cymru</v>
      </c>
      <c r="I345" s="47" t="str">
        <f>VLOOKUP('Programmes (ENG)'!I345, 'CWM &amp; Location'!B:D, 2, FALSE)</f>
        <v>Caerdydd</v>
      </c>
      <c r="J345" s="47" t="str">
        <f>IF('Master List'!I345="", VLOOKUP('Master List'!H345, 'CWM &amp; Location'!B:D, 2, FALSE), CONCATENATE(VLOOKUP('Master List'!H345, 'CWM &amp; Location'!B:D, 2, FALSE), " / ", VLOOKUP('Master List'!I345, 'CWM &amp; Location'!B:D, 2, FALSE)))</f>
        <v>Trawma Llawdriniaeth Orthopedig / Uned Polytrawma</v>
      </c>
      <c r="K345" s="47" t="str">
        <f>IF('Programmes (ENG)'!K345="Supervisor to be confirmed", "Goruchwyliwr I'w Gadarnhau", 'Programmes (ENG)'!K345)</f>
        <v>Dr Jenny Thomas</v>
      </c>
      <c r="L345" s="47" t="str">
        <f>VLOOKUP('Programmes (ENG)'!L345, 'CWM &amp; Location'!B:D, 2, FALSE)</f>
        <v>Ysbyty Athrofaol Cymru</v>
      </c>
      <c r="M345" s="47" t="str">
        <f>VLOOKUP('Programmes (ENG)'!M345, 'CWM &amp; Location'!B:D, 2, FALSE)</f>
        <v>Caerdydd</v>
      </c>
      <c r="N345" s="47" t="str">
        <f>IF('Master List'!O345="", VLOOKUP('Master List'!N345, 'CWM &amp; Location'!B:D, 2, FALSE), CONCATENATE(VLOOKUP('Master List'!N345, 'CWM &amp; Location'!B:D, 2, FALSE), " / ", VLOOKUP('Master List'!O345, 'CWM &amp; Location'!B:D, 2, FALSE)))</f>
        <v>Meddygaeth Gyffredinol (Mewnol) / Gastroenteroleg</v>
      </c>
      <c r="O345" s="47" t="str">
        <f>IF('Programmes (ENG)'!O345="Supervisor to be confirmed", "Goruchwyliwr I'w Gadarnhau", 'Programmes (ENG)'!O345)</f>
        <v>Dr Tom Pembroke</v>
      </c>
      <c r="P345" s="47" t="str">
        <f>VLOOKUP('Programmes (ENG)'!P345, 'CWM &amp; Location'!B:D, 2, FALSE)</f>
        <v>Llanedeyrn Health Centre</v>
      </c>
      <c r="Q345" s="47" t="str">
        <f>VLOOKUP('Programmes (ENG)'!Q345, 'CWM &amp; Location'!B:D, 2, FALSE)</f>
        <v>Caerdydd</v>
      </c>
      <c r="R345" s="47" t="str">
        <f>IF('Master List'!U345="", VLOOKUP('Master List'!T345, 'CWM &amp; Location'!B:D, 2, FALSE), CONCATENATE(VLOOKUP('Master List'!T345, 'CWM &amp; Location'!B:D, 2, FALSE), " / ", VLOOKUP('Master List'!U345, 'CWM &amp; Location'!B:D, 2, FALSE)))</f>
        <v>Practis Cyffredinol</v>
      </c>
      <c r="S345" s="47" t="str">
        <f>IF('Programmes (ENG)'!S345="Supervisor to be confirmed", "Goruchwyliwr I'w Gadarnhau", 'Programmes (ENG)'!S345)</f>
        <v>Dr George Brand</v>
      </c>
      <c r="T345" s="49" t="str">
        <f>IF('Master List'!Y345="", "", VLOOKUP('Programmes (ENG)'!T345, 'CWM &amp; Location'!B:D, 2, FALSE))</f>
        <v>Safle I'w Gadarnhau</v>
      </c>
      <c r="U345" s="49" t="str">
        <f>IF(T345="", "", VLOOKUP('Programmes (ENG)'!U345, 'CWM &amp; Location'!B:D, 2, FALSE))</f>
        <v>Safle I'w Gadarnhau</v>
      </c>
      <c r="V345" s="49" t="str">
        <f>IF('Programmes (ENG)'!V345="", "", VLOOKUP('Programmes (ENG)'!V345, 'CWM &amp; Location'!B:D, 2, FALSE))</f>
        <v>Arbenigedd I'w Gadarnhau</v>
      </c>
      <c r="W345" s="49" t="str">
        <f>IF('Programmes (ENG)'!W345="", "", IF('Programmes (ENG)'!W345="Supervisor to be confirmed", 'CWM &amp; Location'!$C$207, 'Programmes (ENG)'!W345))</f>
        <v>Goruchwyliwr I'w Gadarnhau</v>
      </c>
    </row>
    <row r="346" spans="1:23" ht="33.75" customHeight="1" x14ac:dyDescent="0.25">
      <c r="A346" s="47" t="str">
        <f>'Master List'!A346</f>
        <v>LIFT</v>
      </c>
      <c r="B346" s="47" t="str">
        <f>'Master List'!B346</f>
        <v>F2/7A4/115c</v>
      </c>
      <c r="C346" s="47" t="str">
        <f>'Master List'!C346</f>
        <v>WAL/F2/115c</v>
      </c>
      <c r="D346" s="48">
        <f>'Programmes (ENG)'!D346</f>
        <v>1</v>
      </c>
      <c r="E346" s="54" t="str">
        <f t="shared" si="5"/>
        <v>Practis Cyffredinol, Trawma Llawdriniaeth Orthopedig / Uned Polytrawma, Meddygaeth Gyffredinol (Mewnol) / Gastroenteroleg, Arbenigedd I'w Gadarnhau (LIFT)</v>
      </c>
      <c r="F346" s="49" t="str">
        <f>VLOOKUP('Programmes (ENG)'!F346, 'CWM &amp; Location'!B:D, 2, FALSE)</f>
        <v>Bwrdd Iechyd Prifysgol Caerdydd a'r Fro</v>
      </c>
      <c r="G346" s="49" t="str">
        <f>IF('Programmes (ENG)'!G346="Supervisor to be confirmed", "Goruchwyliwr I'w Gadarnhau", 'Programmes (ENG)'!G346)</f>
        <v>Dr George Brand</v>
      </c>
      <c r="H346" s="47" t="str">
        <f>VLOOKUP('Programmes (ENG)'!H346, 'CWM &amp; Location'!B:D, 2, FALSE)</f>
        <v>Llanedeyrn Health Centre</v>
      </c>
      <c r="I346" s="47" t="str">
        <f>VLOOKUP('Programmes (ENG)'!I346, 'CWM &amp; Location'!B:D, 2, FALSE)</f>
        <v>Caerdydd</v>
      </c>
      <c r="J346" s="47" t="str">
        <f>IF('Master List'!I346="", VLOOKUP('Master List'!H346, 'CWM &amp; Location'!B:D, 2, FALSE), CONCATENATE(VLOOKUP('Master List'!H346, 'CWM &amp; Location'!B:D, 2, FALSE), " / ", VLOOKUP('Master List'!I346, 'CWM &amp; Location'!B:D, 2, FALSE)))</f>
        <v>Practis Cyffredinol</v>
      </c>
      <c r="K346" s="47" t="str">
        <f>IF('Programmes (ENG)'!K346="Supervisor to be confirmed", "Goruchwyliwr I'w Gadarnhau", 'Programmes (ENG)'!K346)</f>
        <v>Dr George Brand</v>
      </c>
      <c r="L346" s="47" t="str">
        <f>VLOOKUP('Programmes (ENG)'!L346, 'CWM &amp; Location'!B:D, 2, FALSE)</f>
        <v>Ysbyty Athrofaol Cymru</v>
      </c>
      <c r="M346" s="47" t="str">
        <f>VLOOKUP('Programmes (ENG)'!M346, 'CWM &amp; Location'!B:D, 2, FALSE)</f>
        <v>Caerdydd</v>
      </c>
      <c r="N346" s="47" t="str">
        <f>IF('Master List'!O346="", VLOOKUP('Master List'!N346, 'CWM &amp; Location'!B:D, 2, FALSE), CONCATENATE(VLOOKUP('Master List'!N346, 'CWM &amp; Location'!B:D, 2, FALSE), " / ", VLOOKUP('Master List'!O346, 'CWM &amp; Location'!B:D, 2, FALSE)))</f>
        <v>Trawma Llawdriniaeth Orthopedig / Uned Polytrawma</v>
      </c>
      <c r="O346" s="47" t="str">
        <f>IF('Programmes (ENG)'!O346="Supervisor to be confirmed", "Goruchwyliwr I'w Gadarnhau", 'Programmes (ENG)'!O346)</f>
        <v>Dr Jenny Thomas</v>
      </c>
      <c r="P346" s="47" t="str">
        <f>VLOOKUP('Programmes (ENG)'!P346, 'CWM &amp; Location'!B:D, 2, FALSE)</f>
        <v>Ysbyty Athrofaol Cymru</v>
      </c>
      <c r="Q346" s="47" t="str">
        <f>VLOOKUP('Programmes (ENG)'!Q346, 'CWM &amp; Location'!B:D, 2, FALSE)</f>
        <v>Caerdydd</v>
      </c>
      <c r="R346" s="47" t="str">
        <f>IF('Master List'!U346="", VLOOKUP('Master List'!T346, 'CWM &amp; Location'!B:D, 2, FALSE), CONCATENATE(VLOOKUP('Master List'!T346, 'CWM &amp; Location'!B:D, 2, FALSE), " / ", VLOOKUP('Master List'!U346, 'CWM &amp; Location'!B:D, 2, FALSE)))</f>
        <v>Meddygaeth Gyffredinol (Mewnol) / Gastroenteroleg</v>
      </c>
      <c r="S346" s="47" t="str">
        <f>IF('Programmes (ENG)'!S346="Supervisor to be confirmed", "Goruchwyliwr I'w Gadarnhau", 'Programmes (ENG)'!S346)</f>
        <v>Dr Tom Pembroke</v>
      </c>
      <c r="T346" s="49" t="str">
        <f>IF('Master List'!Y346="", "", VLOOKUP('Programmes (ENG)'!T346, 'CWM &amp; Location'!B:D, 2, FALSE))</f>
        <v>Safle I'w Gadarnhau</v>
      </c>
      <c r="U346" s="49" t="str">
        <f>IF(T346="", "", VLOOKUP('Programmes (ENG)'!U346, 'CWM &amp; Location'!B:D, 2, FALSE))</f>
        <v>Safle I'w Gadarnhau</v>
      </c>
      <c r="V346" s="49" t="str">
        <f>IF('Programmes (ENG)'!V346="", "", VLOOKUP('Programmes (ENG)'!V346, 'CWM &amp; Location'!B:D, 2, FALSE))</f>
        <v>Arbenigedd I'w Gadarnhau</v>
      </c>
      <c r="W346" s="49" t="str">
        <f>IF('Programmes (ENG)'!W346="", "", IF('Programmes (ENG)'!W346="Supervisor to be confirmed", 'CWM &amp; Location'!$C$207, 'Programmes (ENG)'!W346))</f>
        <v>Goruchwyliwr I'w Gadarnhau</v>
      </c>
    </row>
    <row r="347" spans="1:23" ht="33.75" customHeight="1" x14ac:dyDescent="0.25">
      <c r="A347" s="47" t="str">
        <f>'Master List'!A347</f>
        <v>FP</v>
      </c>
      <c r="B347" s="47" t="str">
        <f>'Master List'!B347</f>
        <v>F2/7A2W/116a</v>
      </c>
      <c r="C347" s="47" t="str">
        <f>'Master List'!C347</f>
        <v>WAL/F2/116a</v>
      </c>
      <c r="D347" s="48">
        <f>'Programmes (ENG)'!D347</f>
        <v>1</v>
      </c>
      <c r="E347" s="54" t="str">
        <f t="shared" si="5"/>
        <v>Practis Cyffredinol, Seiciatreg Gyffredinol, Meddygaeth Frys</v>
      </c>
      <c r="F347" s="49" t="str">
        <f>VLOOKUP('Programmes (ENG)'!F347, 'CWM &amp; Location'!B:D, 2, FALSE)</f>
        <v>Bwrdd Iechyd Prifysgol Hywel Dda</v>
      </c>
      <c r="G347" s="49" t="str">
        <f>IF('Programmes (ENG)'!G347="Supervisor to be confirmed", "Goruchwyliwr I'w Gadarnhau", 'Programmes (ENG)'!G347)</f>
        <v>Dr William Barr</v>
      </c>
      <c r="H347" s="47" t="str">
        <f>VLOOKUP('Programmes (ENG)'!H347, 'CWM &amp; Location'!B:D, 2, FALSE)</f>
        <v>Preseli Practice</v>
      </c>
      <c r="I347" s="47" t="str">
        <f>VLOOKUP('Programmes (ENG)'!I347, 'CWM &amp; Location'!B:D, 2, FALSE)</f>
        <v>Casnewydd</v>
      </c>
      <c r="J347" s="47" t="str">
        <f>IF('Master List'!I347="", VLOOKUP('Master List'!H347, 'CWM &amp; Location'!B:D, 2, FALSE), CONCATENATE(VLOOKUP('Master List'!H347, 'CWM &amp; Location'!B:D, 2, FALSE), " / ", VLOOKUP('Master List'!I347, 'CWM &amp; Location'!B:D, 2, FALSE)))</f>
        <v>Practis Cyffredinol</v>
      </c>
      <c r="K347" s="47" t="str">
        <f>IF('Programmes (ENG)'!K347="Supervisor to be confirmed", "Goruchwyliwr I'w Gadarnhau", 'Programmes (ENG)'!K347)</f>
        <v>Dr William Barr</v>
      </c>
      <c r="L347" s="47" t="str">
        <f>VLOOKUP('Programmes (ENG)'!L347, 'CWM &amp; Location'!B:D, 2, FALSE)</f>
        <v>Ysbyty Cyffredinol Llwynhelyg</v>
      </c>
      <c r="M347" s="47" t="str">
        <f>VLOOKUP('Programmes (ENG)'!M347, 'CWM &amp; Location'!B:D, 2, FALSE)</f>
        <v>Hwlffordd</v>
      </c>
      <c r="N347" s="47" t="str">
        <f>IF('Master List'!O347="", VLOOKUP('Master List'!N347, 'CWM &amp; Location'!B:D, 2, FALSE), CONCATENATE(VLOOKUP('Master List'!N347, 'CWM &amp; Location'!B:D, 2, FALSE), " / ", VLOOKUP('Master List'!O347, 'CWM &amp; Location'!B:D, 2, FALSE)))</f>
        <v>Seiciatreg Gyffredinol</v>
      </c>
      <c r="O347" s="47" t="str">
        <f>IF('Programmes (ENG)'!O347="Supervisor to be confirmed", "Goruchwyliwr I'w Gadarnhau", 'Programmes (ENG)'!O347)</f>
        <v>Dr Rhys Bevan</v>
      </c>
      <c r="P347" s="47" t="str">
        <f>VLOOKUP('Programmes (ENG)'!P347, 'CWM &amp; Location'!B:D, 2, FALSE)</f>
        <v>Ysbyty Cyffredinol Llwynhelyg</v>
      </c>
      <c r="Q347" s="47" t="str">
        <f>VLOOKUP('Programmes (ENG)'!Q347, 'CWM &amp; Location'!B:D, 2, FALSE)</f>
        <v>Hwlffordd</v>
      </c>
      <c r="R347" s="47" t="str">
        <f>IF('Master List'!U347="", VLOOKUP('Master List'!T347, 'CWM &amp; Location'!B:D, 2, FALSE), CONCATENATE(VLOOKUP('Master List'!T347, 'CWM &amp; Location'!B:D, 2, FALSE), " / ", VLOOKUP('Master List'!U347, 'CWM &amp; Location'!B:D, 2, FALSE)))</f>
        <v>Meddygaeth Frys</v>
      </c>
      <c r="S347" s="47" t="str">
        <f>IF('Programmes (ENG)'!S347="Supervisor to be confirmed", "Goruchwyliwr I'w Gadarnhau", 'Programmes (ENG)'!S347)</f>
        <v>Dr Nicola Drake</v>
      </c>
      <c r="T347" s="49" t="str">
        <f>IF('Master List'!Y347="", "", VLOOKUP('Programmes (ENG)'!T347, 'CWM &amp; Location'!B:D, 2, FALSE))</f>
        <v/>
      </c>
      <c r="U347" s="49" t="str">
        <f>IF(T347="", "", VLOOKUP('Programmes (ENG)'!U347, 'CWM &amp; Location'!B:D, 2, FALSE))</f>
        <v/>
      </c>
      <c r="V347" s="49" t="str">
        <f>IF('Programmes (ENG)'!V347="", "", VLOOKUP('Programmes (ENG)'!V347, 'CWM &amp; Location'!B:D, 2, FALSE))</f>
        <v/>
      </c>
      <c r="W347" s="49" t="str">
        <f>IF('Programmes (ENG)'!W347="", "", IF('Programmes (ENG)'!W347="Supervisor to be confirmed", 'CWM &amp; Location'!$C$207, 'Programmes (ENG)'!W347))</f>
        <v/>
      </c>
    </row>
    <row r="348" spans="1:23" ht="33.75" customHeight="1" x14ac:dyDescent="0.25">
      <c r="A348" s="47" t="str">
        <f>'Master List'!A348</f>
        <v>FP</v>
      </c>
      <c r="B348" s="47" t="str">
        <f>'Master List'!B348</f>
        <v>F2/7A2W/116b</v>
      </c>
      <c r="C348" s="47" t="str">
        <f>'Master List'!C348</f>
        <v>WAL/F2/116b</v>
      </c>
      <c r="D348" s="48">
        <f>'Programmes (ENG)'!D348</f>
        <v>1</v>
      </c>
      <c r="E348" s="54" t="str">
        <f t="shared" si="5"/>
        <v>Meddygaeth Frys, Practis Cyffredinol, Seiciatreg Gyffredinol</v>
      </c>
      <c r="F348" s="49" t="str">
        <f>VLOOKUP('Programmes (ENG)'!F348, 'CWM &amp; Location'!B:D, 2, FALSE)</f>
        <v>Bwrdd Iechyd Prifysgol Hywel Dda</v>
      </c>
      <c r="G348" s="49" t="str">
        <f>IF('Programmes (ENG)'!G348="Supervisor to be confirmed", "Goruchwyliwr I'w Gadarnhau", 'Programmes (ENG)'!G348)</f>
        <v>Dr Nicola Drake</v>
      </c>
      <c r="H348" s="47" t="str">
        <f>VLOOKUP('Programmes (ENG)'!H348, 'CWM &amp; Location'!B:D, 2, FALSE)</f>
        <v>Ysbyty Cyffredinol Llwynhelyg</v>
      </c>
      <c r="I348" s="47" t="str">
        <f>VLOOKUP('Programmes (ENG)'!I348, 'CWM &amp; Location'!B:D, 2, FALSE)</f>
        <v>Hwlffordd</v>
      </c>
      <c r="J348" s="47" t="str">
        <f>IF('Master List'!I348="", VLOOKUP('Master List'!H348, 'CWM &amp; Location'!B:D, 2, FALSE), CONCATENATE(VLOOKUP('Master List'!H348, 'CWM &amp; Location'!B:D, 2, FALSE), " / ", VLOOKUP('Master List'!I348, 'CWM &amp; Location'!B:D, 2, FALSE)))</f>
        <v>Meddygaeth Frys</v>
      </c>
      <c r="K348" s="47" t="str">
        <f>IF('Programmes (ENG)'!K348="Supervisor to be confirmed", "Goruchwyliwr I'w Gadarnhau", 'Programmes (ENG)'!K348)</f>
        <v>Dr Nicola Drake</v>
      </c>
      <c r="L348" s="47" t="str">
        <f>VLOOKUP('Programmes (ENG)'!L348, 'CWM &amp; Location'!B:D, 2, FALSE)</f>
        <v>Preseli Practice</v>
      </c>
      <c r="M348" s="47" t="str">
        <f>VLOOKUP('Programmes (ENG)'!M348, 'CWM &amp; Location'!B:D, 2, FALSE)</f>
        <v>Casnewydd</v>
      </c>
      <c r="N348" s="47" t="str">
        <f>IF('Master List'!O348="", VLOOKUP('Master List'!N348, 'CWM &amp; Location'!B:D, 2, FALSE), CONCATENATE(VLOOKUP('Master List'!N348, 'CWM &amp; Location'!B:D, 2, FALSE), " / ", VLOOKUP('Master List'!O348, 'CWM &amp; Location'!B:D, 2, FALSE)))</f>
        <v>Practis Cyffredinol</v>
      </c>
      <c r="O348" s="47" t="str">
        <f>IF('Programmes (ENG)'!O348="Supervisor to be confirmed", "Goruchwyliwr I'w Gadarnhau", 'Programmes (ENG)'!O348)</f>
        <v>Dr William Barr</v>
      </c>
      <c r="P348" s="47" t="str">
        <f>VLOOKUP('Programmes (ENG)'!P348, 'CWM &amp; Location'!B:D, 2, FALSE)</f>
        <v>Ysbyty Cyffredinol Llwynhelyg</v>
      </c>
      <c r="Q348" s="47" t="str">
        <f>VLOOKUP('Programmes (ENG)'!Q348, 'CWM &amp; Location'!B:D, 2, FALSE)</f>
        <v>Hwlffordd</v>
      </c>
      <c r="R348" s="47" t="str">
        <f>IF('Master List'!U348="", VLOOKUP('Master List'!T348, 'CWM &amp; Location'!B:D, 2, FALSE), CONCATENATE(VLOOKUP('Master List'!T348, 'CWM &amp; Location'!B:D, 2, FALSE), " / ", VLOOKUP('Master List'!U348, 'CWM &amp; Location'!B:D, 2, FALSE)))</f>
        <v>Seiciatreg Gyffredinol</v>
      </c>
      <c r="S348" s="47" t="str">
        <f>IF('Programmes (ENG)'!S348="Supervisor to be confirmed", "Goruchwyliwr I'w Gadarnhau", 'Programmes (ENG)'!S348)</f>
        <v>Dr Rhys Bevan</v>
      </c>
      <c r="T348" s="49" t="str">
        <f>IF('Master List'!Y348="", "", VLOOKUP('Programmes (ENG)'!T348, 'CWM &amp; Location'!B:D, 2, FALSE))</f>
        <v/>
      </c>
      <c r="U348" s="49" t="str">
        <f>IF(T348="", "", VLOOKUP('Programmes (ENG)'!U348, 'CWM &amp; Location'!B:D, 2, FALSE))</f>
        <v/>
      </c>
      <c r="V348" s="49" t="str">
        <f>IF('Programmes (ENG)'!V348="", "", VLOOKUP('Programmes (ENG)'!V348, 'CWM &amp; Location'!B:D, 2, FALSE))</f>
        <v/>
      </c>
      <c r="W348" s="49" t="str">
        <f>IF('Programmes (ENG)'!W348="", "", IF('Programmes (ENG)'!W348="Supervisor to be confirmed", 'CWM &amp; Location'!$C$207, 'Programmes (ENG)'!W348))</f>
        <v/>
      </c>
    </row>
    <row r="349" spans="1:23" ht="33.75" customHeight="1" x14ac:dyDescent="0.25">
      <c r="A349" s="47" t="str">
        <f>'Master List'!A349</f>
        <v>FP</v>
      </c>
      <c r="B349" s="47" t="str">
        <f>'Master List'!B349</f>
        <v>F2/7A2W/116c</v>
      </c>
      <c r="C349" s="47" t="str">
        <f>'Master List'!C349</f>
        <v>WAL/F2/116c</v>
      </c>
      <c r="D349" s="48">
        <f>'Programmes (ENG)'!D349</f>
        <v>1</v>
      </c>
      <c r="E349" s="54" t="str">
        <f t="shared" si="5"/>
        <v>Seiciatreg Gyffredinol, Meddygaeth Frys, Practis Cyffredinol</v>
      </c>
      <c r="F349" s="49" t="str">
        <f>VLOOKUP('Programmes (ENG)'!F349, 'CWM &amp; Location'!B:D, 2, FALSE)</f>
        <v>Bwrdd Iechyd Prifysgol Hywel Dda</v>
      </c>
      <c r="G349" s="49" t="str">
        <f>IF('Programmes (ENG)'!G349="Supervisor to be confirmed", "Goruchwyliwr I'w Gadarnhau", 'Programmes (ENG)'!G349)</f>
        <v>Dr Rhys Bevan</v>
      </c>
      <c r="H349" s="47" t="str">
        <f>VLOOKUP('Programmes (ENG)'!H349, 'CWM &amp; Location'!B:D, 2, FALSE)</f>
        <v>Ysbyty Cyffredinol Llwynhelyg</v>
      </c>
      <c r="I349" s="47" t="str">
        <f>VLOOKUP('Programmes (ENG)'!I349, 'CWM &amp; Location'!B:D, 2, FALSE)</f>
        <v>Hwlffordd</v>
      </c>
      <c r="J349" s="47" t="str">
        <f>IF('Master List'!I349="", VLOOKUP('Master List'!H349, 'CWM &amp; Location'!B:D, 2, FALSE), CONCATENATE(VLOOKUP('Master List'!H349, 'CWM &amp; Location'!B:D, 2, FALSE), " / ", VLOOKUP('Master List'!I349, 'CWM &amp; Location'!B:D, 2, FALSE)))</f>
        <v>Seiciatreg Gyffredinol</v>
      </c>
      <c r="K349" s="47" t="str">
        <f>IF('Programmes (ENG)'!K349="Supervisor to be confirmed", "Goruchwyliwr I'w Gadarnhau", 'Programmes (ENG)'!K349)</f>
        <v>Dr Rhys Bevan</v>
      </c>
      <c r="L349" s="47" t="str">
        <f>VLOOKUP('Programmes (ENG)'!L349, 'CWM &amp; Location'!B:D, 2, FALSE)</f>
        <v>Ysbyty Cyffredinol Llwynhelyg</v>
      </c>
      <c r="M349" s="47" t="str">
        <f>VLOOKUP('Programmes (ENG)'!M349, 'CWM &amp; Location'!B:D, 2, FALSE)</f>
        <v>Hwlffordd</v>
      </c>
      <c r="N349" s="47" t="str">
        <f>IF('Master List'!O349="", VLOOKUP('Master List'!N349, 'CWM &amp; Location'!B:D, 2, FALSE), CONCATENATE(VLOOKUP('Master List'!N349, 'CWM &amp; Location'!B:D, 2, FALSE), " / ", VLOOKUP('Master List'!O349, 'CWM &amp; Location'!B:D, 2, FALSE)))</f>
        <v>Meddygaeth Frys</v>
      </c>
      <c r="O349" s="47" t="str">
        <f>IF('Programmes (ENG)'!O349="Supervisor to be confirmed", "Goruchwyliwr I'w Gadarnhau", 'Programmes (ENG)'!O349)</f>
        <v>Dr Nicola Drake</v>
      </c>
      <c r="P349" s="47" t="str">
        <f>VLOOKUP('Programmes (ENG)'!P349, 'CWM &amp; Location'!B:D, 2, FALSE)</f>
        <v>Preseli Practice</v>
      </c>
      <c r="Q349" s="47" t="str">
        <f>VLOOKUP('Programmes (ENG)'!Q349, 'CWM &amp; Location'!B:D, 2, FALSE)</f>
        <v>Casnewydd</v>
      </c>
      <c r="R349" s="47" t="str">
        <f>IF('Master List'!U349="", VLOOKUP('Master List'!T349, 'CWM &amp; Location'!B:D, 2, FALSE), CONCATENATE(VLOOKUP('Master List'!T349, 'CWM &amp; Location'!B:D, 2, FALSE), " / ", VLOOKUP('Master List'!U349, 'CWM &amp; Location'!B:D, 2, FALSE)))</f>
        <v>Practis Cyffredinol</v>
      </c>
      <c r="S349" s="47" t="str">
        <f>IF('Programmes (ENG)'!S349="Supervisor to be confirmed", "Goruchwyliwr I'w Gadarnhau", 'Programmes (ENG)'!S349)</f>
        <v>Dr William Barr</v>
      </c>
      <c r="T349" s="49" t="str">
        <f>IF('Master List'!Y349="", "", VLOOKUP('Programmes (ENG)'!T349, 'CWM &amp; Location'!B:D, 2, FALSE))</f>
        <v/>
      </c>
      <c r="U349" s="49" t="str">
        <f>IF(T349="", "", VLOOKUP('Programmes (ENG)'!U349, 'CWM &amp; Location'!B:D, 2, FALSE))</f>
        <v/>
      </c>
      <c r="V349" s="49" t="str">
        <f>IF('Programmes (ENG)'!V349="", "", VLOOKUP('Programmes (ENG)'!V349, 'CWM &amp; Location'!B:D, 2, FALSE))</f>
        <v/>
      </c>
      <c r="W349" s="49" t="str">
        <f>IF('Programmes (ENG)'!W349="", "", IF('Programmes (ENG)'!W349="Supervisor to be confirmed", 'CWM &amp; Location'!$C$207, 'Programmes (ENG)'!W349))</f>
        <v/>
      </c>
    </row>
    <row r="350" spans="1:23" ht="33.75" customHeight="1" x14ac:dyDescent="0.25">
      <c r="A350" s="47" t="str">
        <f>'Master List'!A350</f>
        <v>FP</v>
      </c>
      <c r="B350" s="47" t="str">
        <f>'Master List'!B350</f>
        <v>F2/7A6/117a</v>
      </c>
      <c r="C350" s="47" t="str">
        <f>'Master List'!C350</f>
        <v>WAL/F2/117a</v>
      </c>
      <c r="D350" s="48">
        <f>'Programmes (ENG)'!D350</f>
        <v>1</v>
      </c>
      <c r="E350" s="54" t="str">
        <f t="shared" si="5"/>
        <v>Practis Cyffredinol, Hematoleg, Meddygaeth Gyffredinol (Mewnol) / Eiddilwch Acíwt</v>
      </c>
      <c r="F350" s="49" t="str">
        <f>VLOOKUP('Programmes (ENG)'!F350, 'CWM &amp; Location'!B:D, 2, FALSE)</f>
        <v>Bwrdd Iechyd Prifysgol Aneurin Bevan</v>
      </c>
      <c r="G350" s="49" t="str">
        <f>IF('Programmes (ENG)'!G350="Supervisor to be confirmed", "Goruchwyliwr I'w Gadarnhau", 'Programmes (ENG)'!G350)</f>
        <v>Dr Carol Amos</v>
      </c>
      <c r="H350" s="47" t="str">
        <f>VLOOKUP('Programmes (ENG)'!H350, 'CWM &amp; Location'!B:D, 2, FALSE)</f>
        <v>Wye Valley Practice</v>
      </c>
      <c r="I350" s="47" t="str">
        <f>VLOOKUP('Programmes (ENG)'!I350, 'CWM &amp; Location'!B:D, 2, FALSE)</f>
        <v>Tryleg</v>
      </c>
      <c r="J350" s="47" t="str">
        <f>IF('Master List'!I350="", VLOOKUP('Master List'!H350, 'CWM &amp; Location'!B:D, 2, FALSE), CONCATENATE(VLOOKUP('Master List'!H350, 'CWM &amp; Location'!B:D, 2, FALSE), " / ", VLOOKUP('Master List'!I350, 'CWM &amp; Location'!B:D, 2, FALSE)))</f>
        <v>Practis Cyffredinol</v>
      </c>
      <c r="K350" s="47" t="str">
        <f>IF('Programmes (ENG)'!K350="Supervisor to be confirmed", "Goruchwyliwr I'w Gadarnhau", 'Programmes (ENG)'!K350)</f>
        <v>Dr Carol Amos</v>
      </c>
      <c r="L350" s="47" t="str">
        <f>VLOOKUP('Programmes (ENG)'!L350, 'CWM &amp; Location'!B:D, 2, FALSE)</f>
        <v>Ysbyty Prifysgol y Faenor / Ysbyty Neuadd Nevill</v>
      </c>
      <c r="M350" s="47" t="str">
        <f>VLOOKUP('Programmes (ENG)'!M350, 'CWM &amp; Location'!B:D, 2, FALSE)</f>
        <v>Cwmbrân / Y Fenni</v>
      </c>
      <c r="N350" s="47" t="str">
        <f>IF('Master List'!O350="", VLOOKUP('Master List'!N350, 'CWM &amp; Location'!B:D, 2, FALSE), CONCATENATE(VLOOKUP('Master List'!N350, 'CWM &amp; Location'!B:D, 2, FALSE), " / ", VLOOKUP('Master List'!O350, 'CWM &amp; Location'!B:D, 2, FALSE)))</f>
        <v>Hematoleg</v>
      </c>
      <c r="O350" s="47" t="str">
        <f>IF('Programmes (ENG)'!O350="Supervisor to be confirmed", "Goruchwyliwr I'w Gadarnhau", 'Programmes (ENG)'!O350)</f>
        <v>Dr Sarah Lewis</v>
      </c>
      <c r="P350" s="47" t="str">
        <f>VLOOKUP('Programmes (ENG)'!P350, 'CWM &amp; Location'!B:D, 2, FALSE)</f>
        <v>Ysbyty Neuadd Nevill</v>
      </c>
      <c r="Q350" s="47" t="str">
        <f>VLOOKUP('Programmes (ENG)'!Q350, 'CWM &amp; Location'!B:D, 2, FALSE)</f>
        <v>Y Fenni</v>
      </c>
      <c r="R350" s="47" t="str">
        <f>IF('Master List'!U350="", VLOOKUP('Master List'!T350, 'CWM &amp; Location'!B:D, 2, FALSE), CONCATENATE(VLOOKUP('Master List'!T350, 'CWM &amp; Location'!B:D, 2, FALSE), " / ", VLOOKUP('Master List'!U350, 'CWM &amp; Location'!B:D, 2, FALSE)))</f>
        <v>Meddygaeth Gyffredinol (Mewnol) / Eiddilwch Acíwt</v>
      </c>
      <c r="S350" s="47" t="str">
        <f>IF('Programmes (ENG)'!S350="Supervisor to be confirmed", "Goruchwyliwr I'w Gadarnhau", 'Programmes (ENG)'!S350)</f>
        <v>Dr Katherine Barnes</v>
      </c>
      <c r="T350" s="49" t="str">
        <f>IF('Master List'!Y350="", "", VLOOKUP('Programmes (ENG)'!T350, 'CWM &amp; Location'!B:D, 2, FALSE))</f>
        <v/>
      </c>
      <c r="U350" s="49" t="str">
        <f>IF(T350="", "", VLOOKUP('Programmes (ENG)'!U350, 'CWM &amp; Location'!B:D, 2, FALSE))</f>
        <v/>
      </c>
      <c r="V350" s="49" t="str">
        <f>IF('Programmes (ENG)'!V350="", "", VLOOKUP('Programmes (ENG)'!V350, 'CWM &amp; Location'!B:D, 2, FALSE))</f>
        <v/>
      </c>
      <c r="W350" s="49" t="str">
        <f>IF('Programmes (ENG)'!W350="", "", IF('Programmes (ENG)'!W350="Supervisor to be confirmed", 'CWM &amp; Location'!$C$207, 'Programmes (ENG)'!W350))</f>
        <v/>
      </c>
    </row>
    <row r="351" spans="1:23" ht="33.75" customHeight="1" x14ac:dyDescent="0.25">
      <c r="A351" s="47" t="str">
        <f>'Master List'!A351</f>
        <v>FP</v>
      </c>
      <c r="B351" s="47" t="str">
        <f>'Master List'!B351</f>
        <v>F2/7A6/117b</v>
      </c>
      <c r="C351" s="47" t="str">
        <f>'Master List'!C351</f>
        <v>WAL/F2/117b</v>
      </c>
      <c r="D351" s="48">
        <f>'Programmes (ENG)'!D351</f>
        <v>1</v>
      </c>
      <c r="E351" s="54" t="str">
        <f t="shared" si="5"/>
        <v>Meddygaeth Gyffredinol (Mewnol) / Eiddilwch Acíwt, Practis Cyffredinol, Hematoleg</v>
      </c>
      <c r="F351" s="49" t="str">
        <f>VLOOKUP('Programmes (ENG)'!F351, 'CWM &amp; Location'!B:D, 2, FALSE)</f>
        <v>Bwrdd Iechyd Prifysgol Aneurin Bevan</v>
      </c>
      <c r="G351" s="49" t="str">
        <f>IF('Programmes (ENG)'!G351="Supervisor to be confirmed", "Goruchwyliwr I'w Gadarnhau", 'Programmes (ENG)'!G351)</f>
        <v>Dr Katherine Barnes</v>
      </c>
      <c r="H351" s="47" t="str">
        <f>VLOOKUP('Programmes (ENG)'!H351, 'CWM &amp; Location'!B:D, 2, FALSE)</f>
        <v>Ysbyty Neuadd Nevill</v>
      </c>
      <c r="I351" s="47" t="str">
        <f>VLOOKUP('Programmes (ENG)'!I351, 'CWM &amp; Location'!B:D, 2, FALSE)</f>
        <v>Y Fenni</v>
      </c>
      <c r="J351" s="47" t="str">
        <f>IF('Master List'!I351="", VLOOKUP('Master List'!H351, 'CWM &amp; Location'!B:D, 2, FALSE), CONCATENATE(VLOOKUP('Master List'!H351, 'CWM &amp; Location'!B:D, 2, FALSE), " / ", VLOOKUP('Master List'!I351, 'CWM &amp; Location'!B:D, 2, FALSE)))</f>
        <v>Meddygaeth Gyffredinol (Mewnol) / Eiddilwch Acíwt</v>
      </c>
      <c r="K351" s="47" t="str">
        <f>IF('Programmes (ENG)'!K351="Supervisor to be confirmed", "Goruchwyliwr I'w Gadarnhau", 'Programmes (ENG)'!K351)</f>
        <v>Dr Katherine Barnes</v>
      </c>
      <c r="L351" s="47" t="str">
        <f>VLOOKUP('Programmes (ENG)'!L351, 'CWM &amp; Location'!B:D, 2, FALSE)</f>
        <v>Wye Valley Practice</v>
      </c>
      <c r="M351" s="47" t="str">
        <f>VLOOKUP('Programmes (ENG)'!M351, 'CWM &amp; Location'!B:D, 2, FALSE)</f>
        <v>Tryleg</v>
      </c>
      <c r="N351" s="47" t="str">
        <f>IF('Master List'!O351="", VLOOKUP('Master List'!N351, 'CWM &amp; Location'!B:D, 2, FALSE), CONCATENATE(VLOOKUP('Master List'!N351, 'CWM &amp; Location'!B:D, 2, FALSE), " / ", VLOOKUP('Master List'!O351, 'CWM &amp; Location'!B:D, 2, FALSE)))</f>
        <v>Practis Cyffredinol</v>
      </c>
      <c r="O351" s="47" t="str">
        <f>IF('Programmes (ENG)'!O351="Supervisor to be confirmed", "Goruchwyliwr I'w Gadarnhau", 'Programmes (ENG)'!O351)</f>
        <v>Dr Carol Amos</v>
      </c>
      <c r="P351" s="47" t="str">
        <f>VLOOKUP('Programmes (ENG)'!P351, 'CWM &amp; Location'!B:D, 2, FALSE)</f>
        <v>Ysbyty Prifysgol y Faenor / Ysbyty Neuadd Nevill</v>
      </c>
      <c r="Q351" s="47" t="str">
        <f>VLOOKUP('Programmes (ENG)'!Q351, 'CWM &amp; Location'!B:D, 2, FALSE)</f>
        <v>Cwmbrân / Y Fenni</v>
      </c>
      <c r="R351" s="47" t="str">
        <f>IF('Master List'!U351="", VLOOKUP('Master List'!T351, 'CWM &amp; Location'!B:D, 2, FALSE), CONCATENATE(VLOOKUP('Master List'!T351, 'CWM &amp; Location'!B:D, 2, FALSE), " / ", VLOOKUP('Master List'!U351, 'CWM &amp; Location'!B:D, 2, FALSE)))</f>
        <v>Hematoleg</v>
      </c>
      <c r="S351" s="47" t="str">
        <f>IF('Programmes (ENG)'!S351="Supervisor to be confirmed", "Goruchwyliwr I'w Gadarnhau", 'Programmes (ENG)'!S351)</f>
        <v>Dr Sarah Lewis</v>
      </c>
      <c r="T351" s="49" t="str">
        <f>IF('Master List'!Y351="", "", VLOOKUP('Programmes (ENG)'!T351, 'CWM &amp; Location'!B:D, 2, FALSE))</f>
        <v/>
      </c>
      <c r="U351" s="49" t="str">
        <f>IF(T351="", "", VLOOKUP('Programmes (ENG)'!U351, 'CWM &amp; Location'!B:D, 2, FALSE))</f>
        <v/>
      </c>
      <c r="V351" s="49" t="str">
        <f>IF('Programmes (ENG)'!V351="", "", VLOOKUP('Programmes (ENG)'!V351, 'CWM &amp; Location'!B:D, 2, FALSE))</f>
        <v/>
      </c>
      <c r="W351" s="49" t="str">
        <f>IF('Programmes (ENG)'!W351="", "", IF('Programmes (ENG)'!W351="Supervisor to be confirmed", 'CWM &amp; Location'!$C$207, 'Programmes (ENG)'!W351))</f>
        <v/>
      </c>
    </row>
    <row r="352" spans="1:23" ht="33.75" customHeight="1" x14ac:dyDescent="0.25">
      <c r="A352" s="47" t="str">
        <f>'Master List'!A352</f>
        <v>FP</v>
      </c>
      <c r="B352" s="47" t="str">
        <f>'Master List'!B352</f>
        <v>F2/7A6/117c</v>
      </c>
      <c r="C352" s="47" t="str">
        <f>'Master List'!C352</f>
        <v>WAL/F2/117c</v>
      </c>
      <c r="D352" s="48">
        <f>'Programmes (ENG)'!D352</f>
        <v>1</v>
      </c>
      <c r="E352" s="54" t="str">
        <f t="shared" si="5"/>
        <v>Hematoleg, Meddygaeth Gyffredinol (Mewnol) / Eiddilwch Acíwt, Practis Cyffredinol</v>
      </c>
      <c r="F352" s="49" t="str">
        <f>VLOOKUP('Programmes (ENG)'!F352, 'CWM &amp; Location'!B:D, 2, FALSE)</f>
        <v>Bwrdd Iechyd Prifysgol Aneurin Bevan</v>
      </c>
      <c r="G352" s="49" t="str">
        <f>IF('Programmes (ENG)'!G352="Supervisor to be confirmed", "Goruchwyliwr I'w Gadarnhau", 'Programmes (ENG)'!G352)</f>
        <v>Dr Sarah Lewis</v>
      </c>
      <c r="H352" s="47" t="str">
        <f>VLOOKUP('Programmes (ENG)'!H352, 'CWM &amp; Location'!B:D, 2, FALSE)</f>
        <v>Ysbyty Prifysgol y Faenor / Ysbyty Neuadd Nevill</v>
      </c>
      <c r="I352" s="47" t="str">
        <f>VLOOKUP('Programmes (ENG)'!I352, 'CWM &amp; Location'!B:D, 2, FALSE)</f>
        <v>Cwmbrân / Y Fenni</v>
      </c>
      <c r="J352" s="47" t="str">
        <f>IF('Master List'!I352="", VLOOKUP('Master List'!H352, 'CWM &amp; Location'!B:D, 2, FALSE), CONCATENATE(VLOOKUP('Master List'!H352, 'CWM &amp; Location'!B:D, 2, FALSE), " / ", VLOOKUP('Master List'!I352, 'CWM &amp; Location'!B:D, 2, FALSE)))</f>
        <v>Hematoleg</v>
      </c>
      <c r="K352" s="47" t="str">
        <f>IF('Programmes (ENG)'!K352="Supervisor to be confirmed", "Goruchwyliwr I'w Gadarnhau", 'Programmes (ENG)'!K352)</f>
        <v>Dr Sarah Lewis</v>
      </c>
      <c r="L352" s="47" t="str">
        <f>VLOOKUP('Programmes (ENG)'!L352, 'CWM &amp; Location'!B:D, 2, FALSE)</f>
        <v>Ysbyty Neuadd Nevill</v>
      </c>
      <c r="M352" s="47" t="str">
        <f>VLOOKUP('Programmes (ENG)'!M352, 'CWM &amp; Location'!B:D, 2, FALSE)</f>
        <v>Y Fenni</v>
      </c>
      <c r="N352" s="47" t="str">
        <f>IF('Master List'!O352="", VLOOKUP('Master List'!N352, 'CWM &amp; Location'!B:D, 2, FALSE), CONCATENATE(VLOOKUP('Master List'!N352, 'CWM &amp; Location'!B:D, 2, FALSE), " / ", VLOOKUP('Master List'!O352, 'CWM &amp; Location'!B:D, 2, FALSE)))</f>
        <v>Meddygaeth Gyffredinol (Mewnol) / Eiddilwch Acíwt</v>
      </c>
      <c r="O352" s="47" t="str">
        <f>IF('Programmes (ENG)'!O352="Supervisor to be confirmed", "Goruchwyliwr I'w Gadarnhau", 'Programmes (ENG)'!O352)</f>
        <v>Dr Katherine Barnes</v>
      </c>
      <c r="P352" s="47" t="str">
        <f>VLOOKUP('Programmes (ENG)'!P352, 'CWM &amp; Location'!B:D, 2, FALSE)</f>
        <v>Wye Valley Practice</v>
      </c>
      <c r="Q352" s="47" t="str">
        <f>VLOOKUP('Programmes (ENG)'!Q352, 'CWM &amp; Location'!B:D, 2, FALSE)</f>
        <v>Tryleg</v>
      </c>
      <c r="R352" s="47" t="str">
        <f>IF('Master List'!U352="", VLOOKUP('Master List'!T352, 'CWM &amp; Location'!B:D, 2, FALSE), CONCATENATE(VLOOKUP('Master List'!T352, 'CWM &amp; Location'!B:D, 2, FALSE), " / ", VLOOKUP('Master List'!U352, 'CWM &amp; Location'!B:D, 2, FALSE)))</f>
        <v>Practis Cyffredinol</v>
      </c>
      <c r="S352" s="47" t="str">
        <f>IF('Programmes (ENG)'!S352="Supervisor to be confirmed", "Goruchwyliwr I'w Gadarnhau", 'Programmes (ENG)'!S352)</f>
        <v>Dr Carol Amos</v>
      </c>
      <c r="T352" s="49" t="str">
        <f>IF('Master List'!Y352="", "", VLOOKUP('Programmes (ENG)'!T352, 'CWM &amp; Location'!B:D, 2, FALSE))</f>
        <v/>
      </c>
      <c r="U352" s="49" t="str">
        <f>IF(T352="", "", VLOOKUP('Programmes (ENG)'!U352, 'CWM &amp; Location'!B:D, 2, FALSE))</f>
        <v/>
      </c>
      <c r="V352" s="49" t="str">
        <f>IF('Programmes (ENG)'!V352="", "", VLOOKUP('Programmes (ENG)'!V352, 'CWM &amp; Location'!B:D, 2, FALSE))</f>
        <v/>
      </c>
      <c r="W352" s="49" t="str">
        <f>IF('Programmes (ENG)'!W352="", "", IF('Programmes (ENG)'!W352="Supervisor to be confirmed", 'CWM &amp; Location'!$C$207, 'Programmes (ENG)'!W352))</f>
        <v/>
      </c>
    </row>
    <row r="353" spans="1:23" ht="33.75" customHeight="1" x14ac:dyDescent="0.25">
      <c r="A353" s="47" t="str">
        <f>'Master List'!A353</f>
        <v>SE</v>
      </c>
      <c r="B353" s="47" t="str">
        <f>'Master List'!B353</f>
        <v>F2/7A1W/118a</v>
      </c>
      <c r="C353" s="47" t="str">
        <f>'Master List'!C353</f>
        <v>WAL/F2/118a</v>
      </c>
      <c r="D353" s="48">
        <f>'Programmes (ENG)'!D353</f>
        <v>1</v>
      </c>
      <c r="E353" s="54" t="str">
        <f t="shared" si="5"/>
        <v>Meddygaeth Frys, Meddygaeth Fewnol Acíwt, Trawma Llawdriniaeth Orthopedig / Gofal Brys ar yr Un Diwrnod, "Meddyginiaeth y Mynydd" (SE)</v>
      </c>
      <c r="F353" s="49" t="str">
        <f>VLOOKUP('Programmes (ENG)'!F353, 'CWM &amp; Location'!B:D, 2, FALSE)</f>
        <v>Bwrdd Iechyd Prifysgol Betsi Cadwaladr</v>
      </c>
      <c r="G353" s="49" t="str">
        <f>IF('Programmes (ENG)'!G353="Supervisor to be confirmed", "Goruchwyliwr I'w Gadarnhau", 'Programmes (ENG)'!G353)</f>
        <v>Dr Richard Griffiths</v>
      </c>
      <c r="H353" s="47" t="str">
        <f>VLOOKUP('Programmes (ENG)'!H353, 'CWM &amp; Location'!B:D, 2, FALSE)</f>
        <v>Ysbyty Gwynedd</v>
      </c>
      <c r="I353" s="47" t="str">
        <f>VLOOKUP('Programmes (ENG)'!I353, 'CWM &amp; Location'!B:D, 2, FALSE)</f>
        <v>Bangor</v>
      </c>
      <c r="J353" s="47" t="str">
        <f>IF('Master List'!I353="", VLOOKUP('Master List'!H353, 'CWM &amp; Location'!B:D, 2, FALSE), CONCATENATE(VLOOKUP('Master List'!H353, 'CWM &amp; Location'!B:D, 2, FALSE), " / ", VLOOKUP('Master List'!I353, 'CWM &amp; Location'!B:D, 2, FALSE)))</f>
        <v>Meddygaeth Frys</v>
      </c>
      <c r="K353" s="47" t="str">
        <f>IF('Programmes (ENG)'!K353="Supervisor to be confirmed", "Goruchwyliwr I'w Gadarnhau", 'Programmes (ENG)'!K353)</f>
        <v>Dr Richard Griffiths</v>
      </c>
      <c r="L353" s="47" t="str">
        <f>VLOOKUP('Programmes (ENG)'!L353, 'CWM &amp; Location'!B:D, 2, FALSE)</f>
        <v>Ysbyty Gwynedd</v>
      </c>
      <c r="M353" s="47" t="str">
        <f>VLOOKUP('Programmes (ENG)'!M353, 'CWM &amp; Location'!B:D, 2, FALSE)</f>
        <v>Bangor</v>
      </c>
      <c r="N353" s="47" t="str">
        <f>IF('Master List'!O353="", VLOOKUP('Master List'!N353, 'CWM &amp; Location'!B:D, 2, FALSE), CONCATENATE(VLOOKUP('Master List'!N353, 'CWM &amp; Location'!B:D, 2, FALSE), " / ", VLOOKUP('Master List'!O353, 'CWM &amp; Location'!B:D, 2, FALSE)))</f>
        <v>Meddygaeth Fewnol Acíwt</v>
      </c>
      <c r="O353" s="47" t="str">
        <f>IF('Programmes (ENG)'!O353="Supervisor to be confirmed", "Goruchwyliwr I'w Gadarnhau", 'Programmes (ENG)'!O353)</f>
        <v>Dr Chris Subbe</v>
      </c>
      <c r="P353" s="47" t="str">
        <f>VLOOKUP('Programmes (ENG)'!P353, 'CWM &amp; Location'!B:D, 2, FALSE)</f>
        <v>Ysbyty Gwynedd</v>
      </c>
      <c r="Q353" s="47" t="str">
        <f>VLOOKUP('Programmes (ENG)'!Q353, 'CWM &amp; Location'!B:D, 2, FALSE)</f>
        <v>Bangor</v>
      </c>
      <c r="R353" s="47" t="str">
        <f>IF('Master List'!U353="", VLOOKUP('Master List'!T353, 'CWM &amp; Location'!B:D, 2, FALSE), CONCATENATE(VLOOKUP('Master List'!T353, 'CWM &amp; Location'!B:D, 2, FALSE), " / ", VLOOKUP('Master List'!U353, 'CWM &amp; Location'!B:D, 2, FALSE)))</f>
        <v>Trawma Llawdriniaeth Orthopedig / Gofal Brys ar yr Un Diwrnod</v>
      </c>
      <c r="S353" s="47" t="str">
        <f>IF('Programmes (ENG)'!S353="Supervisor to be confirmed", "Goruchwyliwr I'w Gadarnhau", 'Programmes (ENG)'!S353)</f>
        <v>Dr Edwin Jesudason</v>
      </c>
      <c r="T353" s="49" t="str">
        <f>IF('Master List'!Y353="", "", VLOOKUP('Programmes (ENG)'!T353, 'CWM &amp; Location'!B:D, 2, FALSE))</f>
        <v>Safle I'w Gadarnhau</v>
      </c>
      <c r="U353" s="49" t="str">
        <f>IF(T353="", "", VLOOKUP('Programmes (ENG)'!U353, 'CWM &amp; Location'!B:D, 2, FALSE))</f>
        <v>Safle I'w Gadarnhau</v>
      </c>
      <c r="V353" s="49" t="str">
        <f>IF('Programmes (ENG)'!V353="", "", VLOOKUP('Programmes (ENG)'!V353, 'CWM &amp; Location'!B:D, 2, FALSE))</f>
        <v>"Meddyginiaeth y Mynydd"</v>
      </c>
      <c r="W353" s="49" t="str">
        <f>IF('Programmes (ENG)'!W353="", "", IF('Programmes (ENG)'!W353="Supervisor to be confirmed", 'CWM &amp; Location'!$C$207, 'Programmes (ENG)'!W353))</f>
        <v>Goruchwyliwr I'w Gadarnhau</v>
      </c>
    </row>
    <row r="354" spans="1:23" ht="33.75" customHeight="1" x14ac:dyDescent="0.25">
      <c r="A354" s="47" t="str">
        <f>'Master List'!A354</f>
        <v>SE</v>
      </c>
      <c r="B354" s="47" t="str">
        <f>'Master List'!B354</f>
        <v>F2/7A1W/118b</v>
      </c>
      <c r="C354" s="47" t="str">
        <f>'Master List'!C354</f>
        <v>WAL/F2/118b</v>
      </c>
      <c r="D354" s="48">
        <f>'Programmes (ENG)'!D354</f>
        <v>1</v>
      </c>
      <c r="E354" s="54" t="str">
        <f t="shared" si="5"/>
        <v>Trawma Llawdriniaeth Orthopedig / Gofal Brys ar yr Un Diwrnod, Meddygaeth Frys, Meddygaeth Fewnol Acíwt, "Meddyginiaeth y Mynydd" (SE)</v>
      </c>
      <c r="F354" s="49" t="str">
        <f>VLOOKUP('Programmes (ENG)'!F354, 'CWM &amp; Location'!B:D, 2, FALSE)</f>
        <v>Bwrdd Iechyd Prifysgol Betsi Cadwaladr</v>
      </c>
      <c r="G354" s="49" t="str">
        <f>IF('Programmes (ENG)'!G354="Supervisor to be confirmed", "Goruchwyliwr I'w Gadarnhau", 'Programmes (ENG)'!G354)</f>
        <v>Dr Edwin Jesudason</v>
      </c>
      <c r="H354" s="47" t="str">
        <f>VLOOKUP('Programmes (ENG)'!H354, 'CWM &amp; Location'!B:D, 2, FALSE)</f>
        <v>Ysbyty Gwynedd</v>
      </c>
      <c r="I354" s="47" t="str">
        <f>VLOOKUP('Programmes (ENG)'!I354, 'CWM &amp; Location'!B:D, 2, FALSE)</f>
        <v>Bangor</v>
      </c>
      <c r="J354" s="47" t="str">
        <f>IF('Master List'!I354="", VLOOKUP('Master List'!H354, 'CWM &amp; Location'!B:D, 2, FALSE), CONCATENATE(VLOOKUP('Master List'!H354, 'CWM &amp; Location'!B:D, 2, FALSE), " / ", VLOOKUP('Master List'!I354, 'CWM &amp; Location'!B:D, 2, FALSE)))</f>
        <v>Trawma Llawdriniaeth Orthopedig / Gofal Brys ar yr Un Diwrnod</v>
      </c>
      <c r="K354" s="47" t="str">
        <f>IF('Programmes (ENG)'!K354="Supervisor to be confirmed", "Goruchwyliwr I'w Gadarnhau", 'Programmes (ENG)'!K354)</f>
        <v>Dr Edwin Jesudason</v>
      </c>
      <c r="L354" s="47" t="str">
        <f>VLOOKUP('Programmes (ENG)'!L354, 'CWM &amp; Location'!B:D, 2, FALSE)</f>
        <v>Ysbyty Gwynedd</v>
      </c>
      <c r="M354" s="47" t="str">
        <f>VLOOKUP('Programmes (ENG)'!M354, 'CWM &amp; Location'!B:D, 2, FALSE)</f>
        <v>Bangor</v>
      </c>
      <c r="N354" s="47" t="str">
        <f>IF('Master List'!O354="", VLOOKUP('Master List'!N354, 'CWM &amp; Location'!B:D, 2, FALSE), CONCATENATE(VLOOKUP('Master List'!N354, 'CWM &amp; Location'!B:D, 2, FALSE), " / ", VLOOKUP('Master List'!O354, 'CWM &amp; Location'!B:D, 2, FALSE)))</f>
        <v>Meddygaeth Frys</v>
      </c>
      <c r="O354" s="47" t="str">
        <f>IF('Programmes (ENG)'!O354="Supervisor to be confirmed", "Goruchwyliwr I'w Gadarnhau", 'Programmes (ENG)'!O354)</f>
        <v>Dr Richard Griffiths</v>
      </c>
      <c r="P354" s="47" t="str">
        <f>VLOOKUP('Programmes (ENG)'!P354, 'CWM &amp; Location'!B:D, 2, FALSE)</f>
        <v>Ysbyty Gwynedd</v>
      </c>
      <c r="Q354" s="47" t="str">
        <f>VLOOKUP('Programmes (ENG)'!Q354, 'CWM &amp; Location'!B:D, 2, FALSE)</f>
        <v>Bangor</v>
      </c>
      <c r="R354" s="47" t="str">
        <f>IF('Master List'!U354="", VLOOKUP('Master List'!T354, 'CWM &amp; Location'!B:D, 2, FALSE), CONCATENATE(VLOOKUP('Master List'!T354, 'CWM &amp; Location'!B:D, 2, FALSE), " / ", VLOOKUP('Master List'!U354, 'CWM &amp; Location'!B:D, 2, FALSE)))</f>
        <v>Meddygaeth Fewnol Acíwt</v>
      </c>
      <c r="S354" s="47" t="str">
        <f>IF('Programmes (ENG)'!S354="Supervisor to be confirmed", "Goruchwyliwr I'w Gadarnhau", 'Programmes (ENG)'!S354)</f>
        <v>Dr Chris Subbe</v>
      </c>
      <c r="T354" s="49" t="str">
        <f>IF('Master List'!Y354="", "", VLOOKUP('Programmes (ENG)'!T354, 'CWM &amp; Location'!B:D, 2, FALSE))</f>
        <v>Safle I'w Gadarnhau</v>
      </c>
      <c r="U354" s="49" t="str">
        <f>IF(T354="", "", VLOOKUP('Programmes (ENG)'!U354, 'CWM &amp; Location'!B:D, 2, FALSE))</f>
        <v>Safle I'w Gadarnhau</v>
      </c>
      <c r="V354" s="49" t="str">
        <f>IF('Programmes (ENG)'!V354="", "", VLOOKUP('Programmes (ENG)'!V354, 'CWM &amp; Location'!B:D, 2, FALSE))</f>
        <v>"Meddyginiaeth y Mynydd"</v>
      </c>
      <c r="W354" s="49" t="str">
        <f>IF('Programmes (ENG)'!W354="", "", IF('Programmes (ENG)'!W354="Supervisor to be confirmed", 'CWM &amp; Location'!$C$207, 'Programmes (ENG)'!W354))</f>
        <v>Goruchwyliwr I'w Gadarnhau</v>
      </c>
    </row>
    <row r="355" spans="1:23" ht="33.75" customHeight="1" x14ac:dyDescent="0.25">
      <c r="A355" s="47" t="str">
        <f>'Master List'!A355</f>
        <v>SE</v>
      </c>
      <c r="B355" s="47" t="str">
        <f>'Master List'!B355</f>
        <v>F2/7A1W/118c</v>
      </c>
      <c r="C355" s="47" t="str">
        <f>'Master List'!C355</f>
        <v>WAL/F2/118c</v>
      </c>
      <c r="D355" s="48">
        <f>'Programmes (ENG)'!D355</f>
        <v>1</v>
      </c>
      <c r="E355" s="54" t="str">
        <f t="shared" si="5"/>
        <v>Meddygaeth Fewnol Acíwt, Trawma Llawdriniaeth Orthopedig / Gofal Brys ar yr Un Diwrnod, Meddygaeth Frys, "Meddyginiaeth y Mynydd" (SE)</v>
      </c>
      <c r="F355" s="49" t="str">
        <f>VLOOKUP('Programmes (ENG)'!F355, 'CWM &amp; Location'!B:D, 2, FALSE)</f>
        <v>Bwrdd Iechyd Prifysgol Betsi Cadwaladr</v>
      </c>
      <c r="G355" s="49" t="str">
        <f>IF('Programmes (ENG)'!G355="Supervisor to be confirmed", "Goruchwyliwr I'w Gadarnhau", 'Programmes (ENG)'!G355)</f>
        <v>Dr Chris Subbe</v>
      </c>
      <c r="H355" s="47" t="str">
        <f>VLOOKUP('Programmes (ENG)'!H355, 'CWM &amp; Location'!B:D, 2, FALSE)</f>
        <v>Ysbyty Gwynedd</v>
      </c>
      <c r="I355" s="47" t="str">
        <f>VLOOKUP('Programmes (ENG)'!I355, 'CWM &amp; Location'!B:D, 2, FALSE)</f>
        <v>Bangor</v>
      </c>
      <c r="J355" s="47" t="str">
        <f>IF('Master List'!I355="", VLOOKUP('Master List'!H355, 'CWM &amp; Location'!B:D, 2, FALSE), CONCATENATE(VLOOKUP('Master List'!H355, 'CWM &amp; Location'!B:D, 2, FALSE), " / ", VLOOKUP('Master List'!I355, 'CWM &amp; Location'!B:D, 2, FALSE)))</f>
        <v>Meddygaeth Fewnol Acíwt</v>
      </c>
      <c r="K355" s="47" t="str">
        <f>IF('Programmes (ENG)'!K355="Supervisor to be confirmed", "Goruchwyliwr I'w Gadarnhau", 'Programmes (ENG)'!K355)</f>
        <v>Dr Chris Subbe</v>
      </c>
      <c r="L355" s="47" t="str">
        <f>VLOOKUP('Programmes (ENG)'!L355, 'CWM &amp; Location'!B:D, 2, FALSE)</f>
        <v>Ysbyty Gwynedd</v>
      </c>
      <c r="M355" s="47" t="str">
        <f>VLOOKUP('Programmes (ENG)'!M355, 'CWM &amp; Location'!B:D, 2, FALSE)</f>
        <v>Bangor</v>
      </c>
      <c r="N355" s="47" t="str">
        <f>IF('Master List'!O355="", VLOOKUP('Master List'!N355, 'CWM &amp; Location'!B:D, 2, FALSE), CONCATENATE(VLOOKUP('Master List'!N355, 'CWM &amp; Location'!B:D, 2, FALSE), " / ", VLOOKUP('Master List'!O355, 'CWM &amp; Location'!B:D, 2, FALSE)))</f>
        <v>Trawma Llawdriniaeth Orthopedig / Gofal Brys ar yr Un Diwrnod</v>
      </c>
      <c r="O355" s="47" t="str">
        <f>IF('Programmes (ENG)'!O355="Supervisor to be confirmed", "Goruchwyliwr I'w Gadarnhau", 'Programmes (ENG)'!O355)</f>
        <v>Dr Edwin Jesudason</v>
      </c>
      <c r="P355" s="47" t="str">
        <f>VLOOKUP('Programmes (ENG)'!P355, 'CWM &amp; Location'!B:D, 2, FALSE)</f>
        <v>Ysbyty Gwynedd</v>
      </c>
      <c r="Q355" s="47" t="str">
        <f>VLOOKUP('Programmes (ENG)'!Q355, 'CWM &amp; Location'!B:D, 2, FALSE)</f>
        <v>Bangor</v>
      </c>
      <c r="R355" s="47" t="str">
        <f>IF('Master List'!U355="", VLOOKUP('Master List'!T355, 'CWM &amp; Location'!B:D, 2, FALSE), CONCATENATE(VLOOKUP('Master List'!T355, 'CWM &amp; Location'!B:D, 2, FALSE), " / ", VLOOKUP('Master List'!U355, 'CWM &amp; Location'!B:D, 2, FALSE)))</f>
        <v>Meddygaeth Frys</v>
      </c>
      <c r="S355" s="47" t="str">
        <f>IF('Programmes (ENG)'!S355="Supervisor to be confirmed", "Goruchwyliwr I'w Gadarnhau", 'Programmes (ENG)'!S355)</f>
        <v>Dr Richard Griffiths</v>
      </c>
      <c r="T355" s="49" t="str">
        <f>IF('Master List'!Y355="", "", VLOOKUP('Programmes (ENG)'!T355, 'CWM &amp; Location'!B:D, 2, FALSE))</f>
        <v>Safle I'w Gadarnhau</v>
      </c>
      <c r="U355" s="49" t="str">
        <f>IF(T355="", "", VLOOKUP('Programmes (ENG)'!U355, 'CWM &amp; Location'!B:D, 2, FALSE))</f>
        <v>Safle I'w Gadarnhau</v>
      </c>
      <c r="V355" s="49" t="str">
        <f>IF('Programmes (ENG)'!V355="", "", VLOOKUP('Programmes (ENG)'!V355, 'CWM &amp; Location'!B:D, 2, FALSE))</f>
        <v>"Meddyginiaeth y Mynydd"</v>
      </c>
      <c r="W355" s="49" t="str">
        <f>IF('Programmes (ENG)'!W355="", "", IF('Programmes (ENG)'!W355="Supervisor to be confirmed", 'CWM &amp; Location'!$C$207, 'Programmes (ENG)'!W355))</f>
        <v>Goruchwyliwr I'w Gadarnhau</v>
      </c>
    </row>
    <row r="356" spans="1:23" ht="33.75" customHeight="1" x14ac:dyDescent="0.25">
      <c r="A356" s="47" t="str">
        <f>'Master List'!A356</f>
        <v>LIFT</v>
      </c>
      <c r="B356" s="47" t="str">
        <f>'Master List'!B356</f>
        <v>F2/7A1E/119a</v>
      </c>
      <c r="C356" s="47" t="str">
        <f>'Master List'!C356</f>
        <v>WAL/F2/119a</v>
      </c>
      <c r="D356" s="48">
        <f>'Programmes (ENG)'!D356</f>
        <v>1</v>
      </c>
      <c r="E356" s="54" t="str">
        <f t="shared" si="5"/>
        <v>Cardioleg, Meddygaeth Anadlol, Meddygaeth Frys, Meddygaeth Liniarol (LIFT)</v>
      </c>
      <c r="F356" s="49" t="str">
        <f>VLOOKUP('Programmes (ENG)'!F356, 'CWM &amp; Location'!B:D, 2, FALSE)</f>
        <v>Bwrdd Iechyd Prifysgol Betsi Cadwaladr</v>
      </c>
      <c r="G356" s="49" t="str">
        <f>IF('Programmes (ENG)'!G356="Supervisor to be confirmed", "Goruchwyliwr I'w Gadarnhau", 'Programmes (ENG)'!G356)</f>
        <v>Dr Gauravsingh Dhunnoo</v>
      </c>
      <c r="H356" s="47" t="str">
        <f>VLOOKUP('Programmes (ENG)'!H356, 'CWM &amp; Location'!B:D, 2, FALSE)</f>
        <v>Ysbyty Wrexham Maelor</v>
      </c>
      <c r="I356" s="47" t="str">
        <f>VLOOKUP('Programmes (ENG)'!I356, 'CWM &amp; Location'!B:D, 2, FALSE)</f>
        <v>Wrecsam</v>
      </c>
      <c r="J356" s="47" t="str">
        <f>IF('Master List'!I356="", VLOOKUP('Master List'!H356, 'CWM &amp; Location'!B:D, 2, FALSE), CONCATENATE(VLOOKUP('Master List'!H356, 'CWM &amp; Location'!B:D, 2, FALSE), " / ", VLOOKUP('Master List'!I356, 'CWM &amp; Location'!B:D, 2, FALSE)))</f>
        <v>Cardioleg</v>
      </c>
      <c r="K356" s="47" t="str">
        <f>IF('Programmes (ENG)'!K356="Supervisor to be confirmed", "Goruchwyliwr I'w Gadarnhau", 'Programmes (ENG)'!K356)</f>
        <v>Dr Gauravsingh Dhunnoo</v>
      </c>
      <c r="L356" s="47" t="str">
        <f>VLOOKUP('Programmes (ENG)'!L356, 'CWM &amp; Location'!B:D, 2, FALSE)</f>
        <v>Ysbyty Wrexham Maelor</v>
      </c>
      <c r="M356" s="47" t="str">
        <f>VLOOKUP('Programmes (ENG)'!M356, 'CWM &amp; Location'!B:D, 2, FALSE)</f>
        <v>Wrecsam</v>
      </c>
      <c r="N356" s="47" t="str">
        <f>IF('Master List'!O356="", VLOOKUP('Master List'!N356, 'CWM &amp; Location'!B:D, 2, FALSE), CONCATENATE(VLOOKUP('Master List'!N356, 'CWM &amp; Location'!B:D, 2, FALSE), " / ", VLOOKUP('Master List'!O356, 'CWM &amp; Location'!B:D, 2, FALSE)))</f>
        <v>Meddygaeth Anadlol</v>
      </c>
      <c r="O356" s="47" t="str">
        <f>IF('Programmes (ENG)'!O356="Supervisor to be confirmed", "Goruchwyliwr I'w Gadarnhau", 'Programmes (ENG)'!O356)</f>
        <v>Dr Neil McAndrew</v>
      </c>
      <c r="P356" s="47" t="str">
        <f>VLOOKUP('Programmes (ENG)'!P356, 'CWM &amp; Location'!B:D, 2, FALSE)</f>
        <v>Ysbyty Wrexham Maelor</v>
      </c>
      <c r="Q356" s="47" t="str">
        <f>VLOOKUP('Programmes (ENG)'!Q356, 'CWM &amp; Location'!B:D, 2, FALSE)</f>
        <v>Wrecsam</v>
      </c>
      <c r="R356" s="47" t="str">
        <f>IF('Master List'!U356="", VLOOKUP('Master List'!T356, 'CWM &amp; Location'!B:D, 2, FALSE), CONCATENATE(VLOOKUP('Master List'!T356, 'CWM &amp; Location'!B:D, 2, FALSE), " / ", VLOOKUP('Master List'!U356, 'CWM &amp; Location'!B:D, 2, FALSE)))</f>
        <v>Meddygaeth Frys</v>
      </c>
      <c r="S356" s="47" t="str">
        <f>IF('Programmes (ENG)'!S356="Supervisor to be confirmed", "Goruchwyliwr I'w Gadarnhau", 'Programmes (ENG)'!S356)</f>
        <v>Dr Chethan Padmanabhaiah</v>
      </c>
      <c r="T356" s="49" t="str">
        <f>IF('Master List'!Y356="", "", VLOOKUP('Programmes (ENG)'!T356, 'CWM &amp; Location'!B:D, 2, FALSE))</f>
        <v>Ysbyty Wrexham Maelor</v>
      </c>
      <c r="U356" s="49" t="str">
        <f>IF(T356="", "", VLOOKUP('Programmes (ENG)'!U356, 'CWM &amp; Location'!B:D, 2, FALSE))</f>
        <v>Wrecsam</v>
      </c>
      <c r="V356" s="49" t="str">
        <f>IF('Programmes (ENG)'!V356="", "", VLOOKUP('Programmes (ENG)'!V356, 'CWM &amp; Location'!B:D, 2, FALSE))</f>
        <v>Meddygaeth Liniarol</v>
      </c>
      <c r="W356" s="49" t="str">
        <f>IF('Programmes (ENG)'!W356="", "", IF('Programmes (ENG)'!W356="Supervisor to be confirmed", 'CWM &amp; Location'!$C$207, 'Programmes (ENG)'!W356))</f>
        <v>Dr Caroline Usborne</v>
      </c>
    </row>
    <row r="357" spans="1:23" ht="33.75" customHeight="1" x14ac:dyDescent="0.25">
      <c r="A357" s="47" t="str">
        <f>'Master List'!A357</f>
        <v>LIFT</v>
      </c>
      <c r="B357" s="47" t="str">
        <f>'Master List'!B357</f>
        <v>F2/7A1E/119b</v>
      </c>
      <c r="C357" s="47" t="str">
        <f>'Master List'!C357</f>
        <v>WAL/F2/119b</v>
      </c>
      <c r="D357" s="48">
        <f>'Programmes (ENG)'!D357</f>
        <v>1</v>
      </c>
      <c r="E357" s="54" t="str">
        <f t="shared" si="5"/>
        <v>Meddygaeth Frys, Cardioleg, Meddygaeth Anadlol, Meddygaeth Liniarol (LIFT)</v>
      </c>
      <c r="F357" s="49" t="str">
        <f>VLOOKUP('Programmes (ENG)'!F357, 'CWM &amp; Location'!B:D, 2, FALSE)</f>
        <v>Bwrdd Iechyd Prifysgol Betsi Cadwaladr</v>
      </c>
      <c r="G357" s="49" t="str">
        <f>IF('Programmes (ENG)'!G357="Supervisor to be confirmed", "Goruchwyliwr I'w Gadarnhau", 'Programmes (ENG)'!G357)</f>
        <v>Dr Chethan Padmanabhaiah</v>
      </c>
      <c r="H357" s="47" t="str">
        <f>VLOOKUP('Programmes (ENG)'!H357, 'CWM &amp; Location'!B:D, 2, FALSE)</f>
        <v>Ysbyty Wrexham Maelor</v>
      </c>
      <c r="I357" s="47" t="str">
        <f>VLOOKUP('Programmes (ENG)'!I357, 'CWM &amp; Location'!B:D, 2, FALSE)</f>
        <v>Wrecsam</v>
      </c>
      <c r="J357" s="47" t="str">
        <f>IF('Master List'!I357="", VLOOKUP('Master List'!H357, 'CWM &amp; Location'!B:D, 2, FALSE), CONCATENATE(VLOOKUP('Master List'!H357, 'CWM &amp; Location'!B:D, 2, FALSE), " / ", VLOOKUP('Master List'!I357, 'CWM &amp; Location'!B:D, 2, FALSE)))</f>
        <v>Meddygaeth Frys</v>
      </c>
      <c r="K357" s="47" t="str">
        <f>IF('Programmes (ENG)'!K357="Supervisor to be confirmed", "Goruchwyliwr I'w Gadarnhau", 'Programmes (ENG)'!K357)</f>
        <v>Dr Chethan Padmanabhaiah</v>
      </c>
      <c r="L357" s="47" t="str">
        <f>VLOOKUP('Programmes (ENG)'!L357, 'CWM &amp; Location'!B:D, 2, FALSE)</f>
        <v>Ysbyty Wrexham Maelor</v>
      </c>
      <c r="M357" s="47" t="str">
        <f>VLOOKUP('Programmes (ENG)'!M357, 'CWM &amp; Location'!B:D, 2, FALSE)</f>
        <v>Wrecsam</v>
      </c>
      <c r="N357" s="47" t="str">
        <f>IF('Master List'!O357="", VLOOKUP('Master List'!N357, 'CWM &amp; Location'!B:D, 2, FALSE), CONCATENATE(VLOOKUP('Master List'!N357, 'CWM &amp; Location'!B:D, 2, FALSE), " / ", VLOOKUP('Master List'!O357, 'CWM &amp; Location'!B:D, 2, FALSE)))</f>
        <v>Cardioleg</v>
      </c>
      <c r="O357" s="47" t="str">
        <f>IF('Programmes (ENG)'!O357="Supervisor to be confirmed", "Goruchwyliwr I'w Gadarnhau", 'Programmes (ENG)'!O357)</f>
        <v>Dr Gauravsingh Dhunnoo</v>
      </c>
      <c r="P357" s="47" t="str">
        <f>VLOOKUP('Programmes (ENG)'!P357, 'CWM &amp; Location'!B:D, 2, FALSE)</f>
        <v>Ysbyty Wrexham Maelor</v>
      </c>
      <c r="Q357" s="47" t="str">
        <f>VLOOKUP('Programmes (ENG)'!Q357, 'CWM &amp; Location'!B:D, 2, FALSE)</f>
        <v>Wrecsam</v>
      </c>
      <c r="R357" s="47" t="str">
        <f>IF('Master List'!U357="", VLOOKUP('Master List'!T357, 'CWM &amp; Location'!B:D, 2, FALSE), CONCATENATE(VLOOKUP('Master List'!T357, 'CWM &amp; Location'!B:D, 2, FALSE), " / ", VLOOKUP('Master List'!U357, 'CWM &amp; Location'!B:D, 2, FALSE)))</f>
        <v>Meddygaeth Anadlol</v>
      </c>
      <c r="S357" s="47" t="str">
        <f>IF('Programmes (ENG)'!S357="Supervisor to be confirmed", "Goruchwyliwr I'w Gadarnhau", 'Programmes (ENG)'!S357)</f>
        <v>Dr Neil McAndrew</v>
      </c>
      <c r="T357" s="49" t="str">
        <f>IF('Master List'!Y357="", "", VLOOKUP('Programmes (ENG)'!T357, 'CWM &amp; Location'!B:D, 2, FALSE))</f>
        <v>Ysbyty Wrexham Maelor</v>
      </c>
      <c r="U357" s="49" t="str">
        <f>IF(T357="", "", VLOOKUP('Programmes (ENG)'!U357, 'CWM &amp; Location'!B:D, 2, FALSE))</f>
        <v>Wrecsam</v>
      </c>
      <c r="V357" s="49" t="str">
        <f>IF('Programmes (ENG)'!V357="", "", VLOOKUP('Programmes (ENG)'!V357, 'CWM &amp; Location'!B:D, 2, FALSE))</f>
        <v>Meddygaeth Liniarol</v>
      </c>
      <c r="W357" s="49" t="str">
        <f>IF('Programmes (ENG)'!W357="", "", IF('Programmes (ENG)'!W357="Supervisor to be confirmed", 'CWM &amp; Location'!$C$207, 'Programmes (ENG)'!W357))</f>
        <v>Dr Caroline Usborne</v>
      </c>
    </row>
    <row r="358" spans="1:23" ht="33.75" customHeight="1" x14ac:dyDescent="0.25">
      <c r="A358" s="47" t="str">
        <f>'Master List'!A358</f>
        <v>LIFT</v>
      </c>
      <c r="B358" s="47" t="str">
        <f>'Master List'!B358</f>
        <v>F2/7A1E/119c</v>
      </c>
      <c r="C358" s="47" t="str">
        <f>'Master List'!C358</f>
        <v>WAL/F2/119c</v>
      </c>
      <c r="D358" s="48">
        <f>'Programmes (ENG)'!D358</f>
        <v>1</v>
      </c>
      <c r="E358" s="54" t="str">
        <f t="shared" si="5"/>
        <v>Meddygaeth Anadlol, Meddygaeth Frys, Cardioleg, Meddygaeth Liniarol (LIFT)</v>
      </c>
      <c r="F358" s="49" t="str">
        <f>VLOOKUP('Programmes (ENG)'!F358, 'CWM &amp; Location'!B:D, 2, FALSE)</f>
        <v>Bwrdd Iechyd Prifysgol Betsi Cadwaladr</v>
      </c>
      <c r="G358" s="49" t="str">
        <f>IF('Programmes (ENG)'!G358="Supervisor to be confirmed", "Goruchwyliwr I'w Gadarnhau", 'Programmes (ENG)'!G358)</f>
        <v>Dr Neil McAndrew</v>
      </c>
      <c r="H358" s="47" t="str">
        <f>VLOOKUP('Programmes (ENG)'!H358, 'CWM &amp; Location'!B:D, 2, FALSE)</f>
        <v>Ysbyty Wrexham Maelor</v>
      </c>
      <c r="I358" s="47" t="str">
        <f>VLOOKUP('Programmes (ENG)'!I358, 'CWM &amp; Location'!B:D, 2, FALSE)</f>
        <v>Wrecsam</v>
      </c>
      <c r="J358" s="47" t="str">
        <f>IF('Master List'!I358="", VLOOKUP('Master List'!H358, 'CWM &amp; Location'!B:D, 2, FALSE), CONCATENATE(VLOOKUP('Master List'!H358, 'CWM &amp; Location'!B:D, 2, FALSE), " / ", VLOOKUP('Master List'!I358, 'CWM &amp; Location'!B:D, 2, FALSE)))</f>
        <v>Meddygaeth Anadlol</v>
      </c>
      <c r="K358" s="47" t="str">
        <f>IF('Programmes (ENG)'!K358="Supervisor to be confirmed", "Goruchwyliwr I'w Gadarnhau", 'Programmes (ENG)'!K358)</f>
        <v>Dr Neil McAndrew</v>
      </c>
      <c r="L358" s="47" t="str">
        <f>VLOOKUP('Programmes (ENG)'!L358, 'CWM &amp; Location'!B:D, 2, FALSE)</f>
        <v>Ysbyty Wrexham Maelor</v>
      </c>
      <c r="M358" s="47" t="str">
        <f>VLOOKUP('Programmes (ENG)'!M358, 'CWM &amp; Location'!B:D, 2, FALSE)</f>
        <v>Wrecsam</v>
      </c>
      <c r="N358" s="47" t="str">
        <f>IF('Master List'!O358="", VLOOKUP('Master List'!N358, 'CWM &amp; Location'!B:D, 2, FALSE), CONCATENATE(VLOOKUP('Master List'!N358, 'CWM &amp; Location'!B:D, 2, FALSE), " / ", VLOOKUP('Master List'!O358, 'CWM &amp; Location'!B:D, 2, FALSE)))</f>
        <v>Meddygaeth Frys</v>
      </c>
      <c r="O358" s="47" t="str">
        <f>IF('Programmes (ENG)'!O358="Supervisor to be confirmed", "Goruchwyliwr I'w Gadarnhau", 'Programmes (ENG)'!O358)</f>
        <v>Dr Chethan Padmanabhaiah</v>
      </c>
      <c r="P358" s="47" t="str">
        <f>VLOOKUP('Programmes (ENG)'!P358, 'CWM &amp; Location'!B:D, 2, FALSE)</f>
        <v>Ysbyty Wrexham Maelor</v>
      </c>
      <c r="Q358" s="47" t="str">
        <f>VLOOKUP('Programmes (ENG)'!Q358, 'CWM &amp; Location'!B:D, 2, FALSE)</f>
        <v>Wrecsam</v>
      </c>
      <c r="R358" s="47" t="str">
        <f>IF('Master List'!U358="", VLOOKUP('Master List'!T358, 'CWM &amp; Location'!B:D, 2, FALSE), CONCATENATE(VLOOKUP('Master List'!T358, 'CWM &amp; Location'!B:D, 2, FALSE), " / ", VLOOKUP('Master List'!U358, 'CWM &amp; Location'!B:D, 2, FALSE)))</f>
        <v>Cardioleg</v>
      </c>
      <c r="S358" s="47" t="str">
        <f>IF('Programmes (ENG)'!S358="Supervisor to be confirmed", "Goruchwyliwr I'w Gadarnhau", 'Programmes (ENG)'!S358)</f>
        <v>Dr Gauravsingh Dhunnoo</v>
      </c>
      <c r="T358" s="49" t="str">
        <f>IF('Master List'!Y358="", "", VLOOKUP('Programmes (ENG)'!T358, 'CWM &amp; Location'!B:D, 2, FALSE))</f>
        <v>Ysbyty Wrexham Maelor</v>
      </c>
      <c r="U358" s="49" t="str">
        <f>IF(T358="", "", VLOOKUP('Programmes (ENG)'!U358, 'CWM &amp; Location'!B:D, 2, FALSE))</f>
        <v>Wrecsam</v>
      </c>
      <c r="V358" s="49" t="str">
        <f>IF('Programmes (ENG)'!V358="", "", VLOOKUP('Programmes (ENG)'!V358, 'CWM &amp; Location'!B:D, 2, FALSE))</f>
        <v>Meddygaeth Liniarol</v>
      </c>
      <c r="W358" s="49" t="str">
        <f>IF('Programmes (ENG)'!W358="", "", IF('Programmes (ENG)'!W358="Supervisor to be confirmed", 'CWM &amp; Location'!$C$207, 'Programmes (ENG)'!W358))</f>
        <v>Dr Caroline Usborne</v>
      </c>
    </row>
    <row r="359" spans="1:23" ht="33.75" customHeight="1" x14ac:dyDescent="0.25">
      <c r="A359" s="47" t="str">
        <f>'Master List'!A359</f>
        <v>SE</v>
      </c>
      <c r="B359" s="47" t="str">
        <f>'Master List'!B359</f>
        <v>F2/7A1C/120a</v>
      </c>
      <c r="C359" s="47" t="str">
        <f>'Master List'!C359</f>
        <v>WAL/F2/120a</v>
      </c>
      <c r="D359" s="48">
        <f>'Programmes (ENG)'!D359</f>
        <v>1</v>
      </c>
      <c r="E359" s="54" t="str">
        <f t="shared" si="5"/>
        <v>Pediatreg / Pediatreg Cymunedol, Seiciatreg Gyffredinol, Obstetreg a Gynaecoleg, Hyfforddiant Efelychu (SE)</v>
      </c>
      <c r="F359" s="49" t="str">
        <f>VLOOKUP('Programmes (ENG)'!F359, 'CWM &amp; Location'!B:D, 2, FALSE)</f>
        <v>Bwrdd Iechyd Prifysgol Betsi Cadwaladr</v>
      </c>
      <c r="G359" s="49" t="str">
        <f>IF('Programmes (ENG)'!G359="Supervisor to be confirmed", "Goruchwyliwr I'w Gadarnhau", 'Programmes (ENG)'!G359)</f>
        <v>Dr Gregory Hamilton Grantham</v>
      </c>
      <c r="H359" s="47" t="str">
        <f>VLOOKUP('Programmes (ENG)'!H359, 'CWM &amp; Location'!B:D, 2, FALSE)</f>
        <v>Rhuddlan Children's Centre</v>
      </c>
      <c r="I359" s="47" t="str">
        <f>VLOOKUP('Programmes (ENG)'!I359, 'CWM &amp; Location'!B:D, 2, FALSE)</f>
        <v>Y Rhyl</v>
      </c>
      <c r="J359" s="47" t="str">
        <f>IF('Master List'!I359="", VLOOKUP('Master List'!H359, 'CWM &amp; Location'!B:D, 2, FALSE), CONCATENATE(VLOOKUP('Master List'!H359, 'CWM &amp; Location'!B:D, 2, FALSE), " / ", VLOOKUP('Master List'!I359, 'CWM &amp; Location'!B:D, 2, FALSE)))</f>
        <v>Pediatreg / Pediatreg Cymunedol</v>
      </c>
      <c r="K359" s="47" t="str">
        <f>IF('Programmes (ENG)'!K359="Supervisor to be confirmed", "Goruchwyliwr I'w Gadarnhau", 'Programmes (ENG)'!K359)</f>
        <v>Dr Gregory Hamilton Grantham</v>
      </c>
      <c r="L359" s="47" t="str">
        <f>VLOOKUP('Programmes (ENG)'!L359, 'CWM &amp; Location'!B:D, 2, FALSE)</f>
        <v>Ysbyty Glan Clwyd</v>
      </c>
      <c r="M359" s="47" t="str">
        <f>VLOOKUP('Programmes (ENG)'!M359, 'CWM &amp; Location'!B:D, 2, FALSE)</f>
        <v>Y Rhyl</v>
      </c>
      <c r="N359" s="47" t="str">
        <f>IF('Master List'!O359="", VLOOKUP('Master List'!N359, 'CWM &amp; Location'!B:D, 2, FALSE), CONCATENATE(VLOOKUP('Master List'!N359, 'CWM &amp; Location'!B:D, 2, FALSE), " / ", VLOOKUP('Master List'!O359, 'CWM &amp; Location'!B:D, 2, FALSE)))</f>
        <v>Seiciatreg Gyffredinol</v>
      </c>
      <c r="O359" s="47" t="str">
        <f>IF('Programmes (ENG)'!O359="Supervisor to be confirmed", "Goruchwyliwr I'w Gadarnhau", 'Programmes (ENG)'!O359)</f>
        <v>Dr Stuart Porter</v>
      </c>
      <c r="P359" s="47" t="str">
        <f>VLOOKUP('Programmes (ENG)'!P359, 'CWM &amp; Location'!B:D, 2, FALSE)</f>
        <v>Ysbyty Glan Clwyd</v>
      </c>
      <c r="Q359" s="47" t="str">
        <f>VLOOKUP('Programmes (ENG)'!Q359, 'CWM &amp; Location'!B:D, 2, FALSE)</f>
        <v>Y Rhyl</v>
      </c>
      <c r="R359" s="47" t="str">
        <f>IF('Master List'!U359="", VLOOKUP('Master List'!T359, 'CWM &amp; Location'!B:D, 2, FALSE), CONCATENATE(VLOOKUP('Master List'!T359, 'CWM &amp; Location'!B:D, 2, FALSE), " / ", VLOOKUP('Master List'!U359, 'CWM &amp; Location'!B:D, 2, FALSE)))</f>
        <v>Obstetreg a Gynaecoleg</v>
      </c>
      <c r="S359" s="47" t="str">
        <f>IF('Programmes (ENG)'!S359="Supervisor to be confirmed", "Goruchwyliwr I'w Gadarnhau", 'Programmes (ENG)'!S359)</f>
        <v>Dr Uchenna Umeadi</v>
      </c>
      <c r="T359" s="49" t="str">
        <f>IF('Master List'!Y359="", "", VLOOKUP('Programmes (ENG)'!T359, 'CWM &amp; Location'!B:D, 2, FALSE))</f>
        <v>Ysgol Glinigol Gogledd Cymru</v>
      </c>
      <c r="U359" s="49" t="str">
        <f>IF(T359="", "", VLOOKUP('Programmes (ENG)'!U359, 'CWM &amp; Location'!B:D, 2, FALSE))</f>
        <v>Y Rhyl</v>
      </c>
      <c r="V359" s="49" t="str">
        <f>IF('Programmes (ENG)'!V359="", "", VLOOKUP('Programmes (ENG)'!V359, 'CWM &amp; Location'!B:D, 2, FALSE))</f>
        <v>Hyfforddiant Efelychu</v>
      </c>
      <c r="W359" s="49" t="str">
        <f>IF('Programmes (ENG)'!W359="", "", IF('Programmes (ENG)'!W359="Supervisor to be confirmed", 'CWM &amp; Location'!$C$207, 'Programmes (ENG)'!W359))</f>
        <v>Goruchwyliwr I'w Gadarnhau</v>
      </c>
    </row>
    <row r="360" spans="1:23" ht="33.75" customHeight="1" x14ac:dyDescent="0.25">
      <c r="A360" s="47" t="str">
        <f>'Master List'!A360</f>
        <v>SE</v>
      </c>
      <c r="B360" s="47" t="str">
        <f>'Master List'!B360</f>
        <v>F2/7A1C/120b</v>
      </c>
      <c r="C360" s="47" t="str">
        <f>'Master List'!C360</f>
        <v>WAL/F2/120b</v>
      </c>
      <c r="D360" s="48">
        <f>'Programmes (ENG)'!D360</f>
        <v>1</v>
      </c>
      <c r="E360" s="54" t="str">
        <f t="shared" si="5"/>
        <v>Obstetreg a Gynaecoleg, Pediatreg / Pediatreg Cymunedol, Seiciatreg Gyffredinol, Hyfforddiant Efelychu (SE)</v>
      </c>
      <c r="F360" s="49" t="str">
        <f>VLOOKUP('Programmes (ENG)'!F360, 'CWM &amp; Location'!B:D, 2, FALSE)</f>
        <v>Bwrdd Iechyd Prifysgol Betsi Cadwaladr</v>
      </c>
      <c r="G360" s="49" t="str">
        <f>IF('Programmes (ENG)'!G360="Supervisor to be confirmed", "Goruchwyliwr I'w Gadarnhau", 'Programmes (ENG)'!G360)</f>
        <v>Dr Uchenna Umeadi</v>
      </c>
      <c r="H360" s="47" t="str">
        <f>VLOOKUP('Programmes (ENG)'!H360, 'CWM &amp; Location'!B:D, 2, FALSE)</f>
        <v>Ysbyty Glan Clwyd</v>
      </c>
      <c r="I360" s="47" t="str">
        <f>VLOOKUP('Programmes (ENG)'!I360, 'CWM &amp; Location'!B:D, 2, FALSE)</f>
        <v>Y Rhyl</v>
      </c>
      <c r="J360" s="47" t="str">
        <f>IF('Master List'!I360="", VLOOKUP('Master List'!H360, 'CWM &amp; Location'!B:D, 2, FALSE), CONCATENATE(VLOOKUP('Master List'!H360, 'CWM &amp; Location'!B:D, 2, FALSE), " / ", VLOOKUP('Master List'!I360, 'CWM &amp; Location'!B:D, 2, FALSE)))</f>
        <v>Obstetreg a Gynaecoleg</v>
      </c>
      <c r="K360" s="47" t="str">
        <f>IF('Programmes (ENG)'!K360="Supervisor to be confirmed", "Goruchwyliwr I'w Gadarnhau", 'Programmes (ENG)'!K360)</f>
        <v>Dr Uchenna Umeadi</v>
      </c>
      <c r="L360" s="47" t="str">
        <f>VLOOKUP('Programmes (ENG)'!L360, 'CWM &amp; Location'!B:D, 2, FALSE)</f>
        <v>Rhuddlan Children's Centre</v>
      </c>
      <c r="M360" s="47" t="str">
        <f>VLOOKUP('Programmes (ENG)'!M360, 'CWM &amp; Location'!B:D, 2, FALSE)</f>
        <v>Y Rhyl</v>
      </c>
      <c r="N360" s="47" t="str">
        <f>IF('Master List'!O360="", VLOOKUP('Master List'!N360, 'CWM &amp; Location'!B:D, 2, FALSE), CONCATENATE(VLOOKUP('Master List'!N360, 'CWM &amp; Location'!B:D, 2, FALSE), " / ", VLOOKUP('Master List'!O360, 'CWM &amp; Location'!B:D, 2, FALSE)))</f>
        <v>Pediatreg / Pediatreg Cymunedol</v>
      </c>
      <c r="O360" s="47" t="str">
        <f>IF('Programmes (ENG)'!O360="Supervisor to be confirmed", "Goruchwyliwr I'w Gadarnhau", 'Programmes (ENG)'!O360)</f>
        <v>Dr Gregory Hamilton Grantham</v>
      </c>
      <c r="P360" s="47" t="str">
        <f>VLOOKUP('Programmes (ENG)'!P360, 'CWM &amp; Location'!B:D, 2, FALSE)</f>
        <v>Ysbyty Glan Clwyd</v>
      </c>
      <c r="Q360" s="47" t="str">
        <f>VLOOKUP('Programmes (ENG)'!Q360, 'CWM &amp; Location'!B:D, 2, FALSE)</f>
        <v>Y Rhyl</v>
      </c>
      <c r="R360" s="47" t="str">
        <f>IF('Master List'!U360="", VLOOKUP('Master List'!T360, 'CWM &amp; Location'!B:D, 2, FALSE), CONCATENATE(VLOOKUP('Master List'!T360, 'CWM &amp; Location'!B:D, 2, FALSE), " / ", VLOOKUP('Master List'!U360, 'CWM &amp; Location'!B:D, 2, FALSE)))</f>
        <v>Seiciatreg Gyffredinol</v>
      </c>
      <c r="S360" s="47" t="str">
        <f>IF('Programmes (ENG)'!S360="Supervisor to be confirmed", "Goruchwyliwr I'w Gadarnhau", 'Programmes (ENG)'!S360)</f>
        <v>Dr Stuart Porter</v>
      </c>
      <c r="T360" s="49" t="str">
        <f>IF('Master List'!Y360="", "", VLOOKUP('Programmes (ENG)'!T360, 'CWM &amp; Location'!B:D, 2, FALSE))</f>
        <v>Ysgol Glinigol Gogledd Cymru</v>
      </c>
      <c r="U360" s="49" t="str">
        <f>IF(T360="", "", VLOOKUP('Programmes (ENG)'!U360, 'CWM &amp; Location'!B:D, 2, FALSE))</f>
        <v>Y Rhyl</v>
      </c>
      <c r="V360" s="49" t="str">
        <f>IF('Programmes (ENG)'!V360="", "", VLOOKUP('Programmes (ENG)'!V360, 'CWM &amp; Location'!B:D, 2, FALSE))</f>
        <v>Hyfforddiant Efelychu</v>
      </c>
      <c r="W360" s="49" t="str">
        <f>IF('Programmes (ENG)'!W360="", "", IF('Programmes (ENG)'!W360="Supervisor to be confirmed", 'CWM &amp; Location'!$C$207, 'Programmes (ENG)'!W360))</f>
        <v>Goruchwyliwr I'w Gadarnhau</v>
      </c>
    </row>
    <row r="361" spans="1:23" ht="33.75" customHeight="1" x14ac:dyDescent="0.25">
      <c r="A361" s="47" t="str">
        <f>'Master List'!A361</f>
        <v>SE</v>
      </c>
      <c r="B361" s="47" t="str">
        <f>'Master List'!B361</f>
        <v>F2/7A1C/120c</v>
      </c>
      <c r="C361" s="47" t="str">
        <f>'Master List'!C361</f>
        <v>WAL/F2/120c</v>
      </c>
      <c r="D361" s="48">
        <v>0</v>
      </c>
      <c r="E361" s="54" t="str">
        <f t="shared" si="5"/>
        <v>Seiciatreg Gyffredinol, Obstetreg a Gynaecoleg, Pediatreg / Pediatreg Cymunedol, Hyfforddiant Efelychu (SE)</v>
      </c>
      <c r="F361" s="49" t="str">
        <f>VLOOKUP('Programmes (ENG)'!F361, 'CWM &amp; Location'!B:D, 2, FALSE)</f>
        <v>Bwrdd Iechyd Prifysgol Betsi Cadwaladr</v>
      </c>
      <c r="G361" s="49" t="str">
        <f>IF('Programmes (ENG)'!G361="Supervisor to be confirmed", "Goruchwyliwr I'w Gadarnhau", 'Programmes (ENG)'!G361)</f>
        <v>Dr Stuart Porter</v>
      </c>
      <c r="H361" s="47" t="str">
        <f>VLOOKUP('Programmes (ENG)'!H361, 'CWM &amp; Location'!B:D, 2, FALSE)</f>
        <v>Ysbyty Glan Clwyd</v>
      </c>
      <c r="I361" s="47" t="str">
        <f>VLOOKUP('Programmes (ENG)'!I361, 'CWM &amp; Location'!B:D, 2, FALSE)</f>
        <v>Y Rhyl</v>
      </c>
      <c r="J361" s="47" t="str">
        <f>IF('Master List'!I361="", VLOOKUP('Master List'!H361, 'CWM &amp; Location'!B:D, 2, FALSE), CONCATENATE(VLOOKUP('Master List'!H361, 'CWM &amp; Location'!B:D, 2, FALSE), " / ", VLOOKUP('Master List'!I361, 'CWM &amp; Location'!B:D, 2, FALSE)))</f>
        <v>Seiciatreg Gyffredinol</v>
      </c>
      <c r="K361" s="47" t="str">
        <f>IF('Programmes (ENG)'!K361="Supervisor to be confirmed", "Goruchwyliwr I'w Gadarnhau", 'Programmes (ENG)'!K361)</f>
        <v>Dr Stuart Porter</v>
      </c>
      <c r="L361" s="47" t="str">
        <f>VLOOKUP('Programmes (ENG)'!L361, 'CWM &amp; Location'!B:D, 2, FALSE)</f>
        <v>Ysbyty Glan Clwyd</v>
      </c>
      <c r="M361" s="47" t="str">
        <f>VLOOKUP('Programmes (ENG)'!M361, 'CWM &amp; Location'!B:D, 2, FALSE)</f>
        <v>Y Rhyl</v>
      </c>
      <c r="N361" s="47" t="str">
        <f>IF('Master List'!O361="", VLOOKUP('Master List'!N361, 'CWM &amp; Location'!B:D, 2, FALSE), CONCATENATE(VLOOKUP('Master List'!N361, 'CWM &amp; Location'!B:D, 2, FALSE), " / ", VLOOKUP('Master List'!O361, 'CWM &amp; Location'!B:D, 2, FALSE)))</f>
        <v>Obstetreg a Gynaecoleg</v>
      </c>
      <c r="O361" s="47" t="str">
        <f>IF('Programmes (ENG)'!O361="Supervisor to be confirmed", "Goruchwyliwr I'w Gadarnhau", 'Programmes (ENG)'!O361)</f>
        <v>Dr Uchenna Umeadi</v>
      </c>
      <c r="P361" s="47" t="str">
        <f>VLOOKUP('Programmes (ENG)'!P361, 'CWM &amp; Location'!B:D, 2, FALSE)</f>
        <v>Rhuddlan Children's Centre</v>
      </c>
      <c r="Q361" s="47" t="str">
        <f>VLOOKUP('Programmes (ENG)'!Q361, 'CWM &amp; Location'!B:D, 2, FALSE)</f>
        <v>Y Rhyl</v>
      </c>
      <c r="R361" s="47" t="str">
        <f>IF('Master List'!U361="", VLOOKUP('Master List'!T361, 'CWM &amp; Location'!B:D, 2, FALSE), CONCATENATE(VLOOKUP('Master List'!T361, 'CWM &amp; Location'!B:D, 2, FALSE), " / ", VLOOKUP('Master List'!U361, 'CWM &amp; Location'!B:D, 2, FALSE)))</f>
        <v>Pediatreg / Pediatreg Cymunedol</v>
      </c>
      <c r="S361" s="47" t="str">
        <f>IF('Programmes (ENG)'!S361="Supervisor to be confirmed", "Goruchwyliwr I'w Gadarnhau", 'Programmes (ENG)'!S361)</f>
        <v>Dr Gregory Hamilton Grantham</v>
      </c>
      <c r="T361" s="49" t="str">
        <f>IF('Master List'!Y361="", "", VLOOKUP('Programmes (ENG)'!T361, 'CWM &amp; Location'!B:D, 2, FALSE))</f>
        <v>Ysgol Glinigol Gogledd Cymru</v>
      </c>
      <c r="U361" s="49" t="str">
        <f>IF(T361="", "", VLOOKUP('Programmes (ENG)'!U361, 'CWM &amp; Location'!B:D, 2, FALSE))</f>
        <v>Y Rhyl</v>
      </c>
      <c r="V361" s="49" t="str">
        <f>IF('Programmes (ENG)'!V361="", "", VLOOKUP('Programmes (ENG)'!V361, 'CWM &amp; Location'!B:D, 2, FALSE))</f>
        <v>Hyfforddiant Efelychu</v>
      </c>
      <c r="W361" s="49" t="str">
        <f>IF('Programmes (ENG)'!W361="", "", IF('Programmes (ENG)'!W361="Supervisor to be confirmed", 'CWM &amp; Location'!$C$207, 'Programmes (ENG)'!W361))</f>
        <v>Goruchwyliwr I'w Gadarnhau</v>
      </c>
    </row>
    <row r="362" spans="1:23" ht="33.75" customHeight="1" x14ac:dyDescent="0.25">
      <c r="A362" s="47" t="str">
        <f>'Master List'!A362</f>
        <v>FP</v>
      </c>
      <c r="B362" s="47" t="str">
        <f>'Master List'!B362</f>
        <v>F2/7A2N/121a</v>
      </c>
      <c r="C362" s="47" t="str">
        <f>'Master List'!C362</f>
        <v>WAL/F2/121a</v>
      </c>
      <c r="D362" s="48">
        <f>'Programmes (ENG)'!D362</f>
        <v>1</v>
      </c>
      <c r="E362" s="54" t="str">
        <f t="shared" si="5"/>
        <v>Llawdriniaeth Gyffredinol / Trawma Llawdriniaeth Orthopedig, Meddygaeth Frys, Pediatreg</v>
      </c>
      <c r="F362" s="49" t="str">
        <f>VLOOKUP('Programmes (ENG)'!F362, 'CWM &amp; Location'!B:D, 2, FALSE)</f>
        <v>Bwrdd Iechyd Prifysgol Hywel Dda</v>
      </c>
      <c r="G362" s="49" t="str">
        <f>IF('Programmes (ENG)'!G362="Supervisor to be confirmed", "Goruchwyliwr I'w Gadarnhau", 'Programmes (ENG)'!G362)</f>
        <v>Dr Alwyn Jones</v>
      </c>
      <c r="H362" s="47" t="str">
        <f>VLOOKUP('Programmes (ENG)'!H362, 'CWM &amp; Location'!B:D, 2, FALSE)</f>
        <v>Ysbyty Cyffredinol Bronglais</v>
      </c>
      <c r="I362" s="47" t="str">
        <f>VLOOKUP('Programmes (ENG)'!I362, 'CWM &amp; Location'!B:D, 2, FALSE)</f>
        <v>Aberystwyth</v>
      </c>
      <c r="J362" s="47" t="str">
        <f>IF('Master List'!I362="", VLOOKUP('Master List'!H362, 'CWM &amp; Location'!B:D, 2, FALSE), CONCATENATE(VLOOKUP('Master List'!H362, 'CWM &amp; Location'!B:D, 2, FALSE), " / ", VLOOKUP('Master List'!I362, 'CWM &amp; Location'!B:D, 2, FALSE)))</f>
        <v>Llawdriniaeth Gyffredinol / Trawma Llawdriniaeth Orthopedig</v>
      </c>
      <c r="K362" s="47" t="str">
        <f>IF('Programmes (ENG)'!K362="Supervisor to be confirmed", "Goruchwyliwr I'w Gadarnhau", 'Programmes (ENG)'!K362)</f>
        <v>Dr Alwyn Jones</v>
      </c>
      <c r="L362" s="47" t="str">
        <f>VLOOKUP('Programmes (ENG)'!L362, 'CWM &amp; Location'!B:D, 2, FALSE)</f>
        <v>Ysbyty Cyffredinol Bronglais</v>
      </c>
      <c r="M362" s="47" t="str">
        <f>VLOOKUP('Programmes (ENG)'!M362, 'CWM &amp; Location'!B:D, 2, FALSE)</f>
        <v>Aberystwyth</v>
      </c>
      <c r="N362" s="47" t="str">
        <f>IF('Master List'!O362="", VLOOKUP('Master List'!N362, 'CWM &amp; Location'!B:D, 2, FALSE), CONCATENATE(VLOOKUP('Master List'!N362, 'CWM &amp; Location'!B:D, 2, FALSE), " / ", VLOOKUP('Master List'!O362, 'CWM &amp; Location'!B:D, 2, FALSE)))</f>
        <v>Meddygaeth Frys</v>
      </c>
      <c r="O362" s="47" t="str">
        <f>IF('Programmes (ENG)'!O362="Supervisor to be confirmed", "Goruchwyliwr I'w Gadarnhau", 'Programmes (ENG)'!O362)</f>
        <v>Dr Kelvin Philip Maniam</v>
      </c>
      <c r="P362" s="47" t="str">
        <f>VLOOKUP('Programmes (ENG)'!P362, 'CWM &amp; Location'!B:D, 2, FALSE)</f>
        <v>Ysbyty Cyffredinol Bronglais</v>
      </c>
      <c r="Q362" s="47" t="str">
        <f>VLOOKUP('Programmes (ENG)'!Q362, 'CWM &amp; Location'!B:D, 2, FALSE)</f>
        <v>Aberystwyth</v>
      </c>
      <c r="R362" s="47" t="str">
        <f>IF('Master List'!U362="", VLOOKUP('Master List'!T362, 'CWM &amp; Location'!B:D, 2, FALSE), CONCATENATE(VLOOKUP('Master List'!T362, 'CWM &amp; Location'!B:D, 2, FALSE), " / ", VLOOKUP('Master List'!U362, 'CWM &amp; Location'!B:D, 2, FALSE)))</f>
        <v>Pediatreg</v>
      </c>
      <c r="S362" s="47" t="str">
        <f>IF('Programmes (ENG)'!S362="Supervisor to be confirmed", "Goruchwyliwr I'w Gadarnhau", 'Programmes (ENG)'!S362)</f>
        <v>Dr Kausik Khan</v>
      </c>
      <c r="T362" s="49" t="str">
        <f>IF('Master List'!Y362="", "", VLOOKUP('Programmes (ENG)'!T362, 'CWM &amp; Location'!B:D, 2, FALSE))</f>
        <v/>
      </c>
      <c r="U362" s="49" t="str">
        <f>IF(T362="", "", VLOOKUP('Programmes (ENG)'!U362, 'CWM &amp; Location'!B:D, 2, FALSE))</f>
        <v/>
      </c>
      <c r="V362" s="49" t="str">
        <f>IF('Programmes (ENG)'!V362="", "", VLOOKUP('Programmes (ENG)'!V362, 'CWM &amp; Location'!B:D, 2, FALSE))</f>
        <v/>
      </c>
      <c r="W362" s="49" t="str">
        <f>IF('Programmes (ENG)'!W362="", "", IF('Programmes (ENG)'!W362="Supervisor to be confirmed", 'CWM &amp; Location'!$C$207, 'Programmes (ENG)'!W362))</f>
        <v/>
      </c>
    </row>
    <row r="363" spans="1:23" ht="33.75" customHeight="1" x14ac:dyDescent="0.25">
      <c r="A363" s="47" t="str">
        <f>'Master List'!A363</f>
        <v>FP</v>
      </c>
      <c r="B363" s="47" t="str">
        <f>'Master List'!B363</f>
        <v>F2/7A2N/121b</v>
      </c>
      <c r="C363" s="47" t="str">
        <f>'Master List'!C363</f>
        <v>WAL/F2/121b</v>
      </c>
      <c r="D363" s="48">
        <f>'Programmes (ENG)'!D363</f>
        <v>1</v>
      </c>
      <c r="E363" s="54" t="str">
        <f t="shared" si="5"/>
        <v>Pediatreg, Llawdriniaeth Gyffredinol / Trawma Llawdriniaeth Orthopedig, Meddygaeth Frys</v>
      </c>
      <c r="F363" s="49" t="str">
        <f>VLOOKUP('Programmes (ENG)'!F363, 'CWM &amp; Location'!B:D, 2, FALSE)</f>
        <v>Bwrdd Iechyd Prifysgol Hywel Dda</v>
      </c>
      <c r="G363" s="49" t="str">
        <f>IF('Programmes (ENG)'!G363="Supervisor to be confirmed", "Goruchwyliwr I'w Gadarnhau", 'Programmes (ENG)'!G363)</f>
        <v>Dr Kausik Khan</v>
      </c>
      <c r="H363" s="47" t="str">
        <f>VLOOKUP('Programmes (ENG)'!H363, 'CWM &amp; Location'!B:D, 2, FALSE)</f>
        <v>Ysbyty Cyffredinol Bronglais</v>
      </c>
      <c r="I363" s="47" t="str">
        <f>VLOOKUP('Programmes (ENG)'!I363, 'CWM &amp; Location'!B:D, 2, FALSE)</f>
        <v>Aberystwyth</v>
      </c>
      <c r="J363" s="47" t="str">
        <f>IF('Master List'!I363="", VLOOKUP('Master List'!H363, 'CWM &amp; Location'!B:D, 2, FALSE), CONCATENATE(VLOOKUP('Master List'!H363, 'CWM &amp; Location'!B:D, 2, FALSE), " / ", VLOOKUP('Master List'!I363, 'CWM &amp; Location'!B:D, 2, FALSE)))</f>
        <v>Pediatreg</v>
      </c>
      <c r="K363" s="47" t="str">
        <f>IF('Programmes (ENG)'!K363="Supervisor to be confirmed", "Goruchwyliwr I'w Gadarnhau", 'Programmes (ENG)'!K363)</f>
        <v>Dr Kausik Khan</v>
      </c>
      <c r="L363" s="47" t="str">
        <f>VLOOKUP('Programmes (ENG)'!L363, 'CWM &amp; Location'!B:D, 2, FALSE)</f>
        <v>Ysbyty Cyffredinol Bronglais</v>
      </c>
      <c r="M363" s="47" t="str">
        <f>VLOOKUP('Programmes (ENG)'!M363, 'CWM &amp; Location'!B:D, 2, FALSE)</f>
        <v>Aberystwyth</v>
      </c>
      <c r="N363" s="47" t="str">
        <f>IF('Master List'!O363="", VLOOKUP('Master List'!N363, 'CWM &amp; Location'!B:D, 2, FALSE), CONCATENATE(VLOOKUP('Master List'!N363, 'CWM &amp; Location'!B:D, 2, FALSE), " / ", VLOOKUP('Master List'!O363, 'CWM &amp; Location'!B:D, 2, FALSE)))</f>
        <v>Llawdriniaeth Gyffredinol / Trawma Llawdriniaeth Orthopedig</v>
      </c>
      <c r="O363" s="47" t="str">
        <f>IF('Programmes (ENG)'!O363="Supervisor to be confirmed", "Goruchwyliwr I'w Gadarnhau", 'Programmes (ENG)'!O363)</f>
        <v>Dr Alwyn Jones</v>
      </c>
      <c r="P363" s="47" t="str">
        <f>VLOOKUP('Programmes (ENG)'!P363, 'CWM &amp; Location'!B:D, 2, FALSE)</f>
        <v>Ysbyty Cyffredinol Bronglais</v>
      </c>
      <c r="Q363" s="47" t="str">
        <f>VLOOKUP('Programmes (ENG)'!Q363, 'CWM &amp; Location'!B:D, 2, FALSE)</f>
        <v>Aberystwyth</v>
      </c>
      <c r="R363" s="47" t="str">
        <f>IF('Master List'!U363="", VLOOKUP('Master List'!T363, 'CWM &amp; Location'!B:D, 2, FALSE), CONCATENATE(VLOOKUP('Master List'!T363, 'CWM &amp; Location'!B:D, 2, FALSE), " / ", VLOOKUP('Master List'!U363, 'CWM &amp; Location'!B:D, 2, FALSE)))</f>
        <v>Meddygaeth Frys</v>
      </c>
      <c r="S363" s="47" t="str">
        <f>IF('Programmes (ENG)'!S363="Supervisor to be confirmed", "Goruchwyliwr I'w Gadarnhau", 'Programmes (ENG)'!S363)</f>
        <v>Dr Kelvin Philip Maniam</v>
      </c>
      <c r="T363" s="49" t="str">
        <f>IF('Master List'!Y363="", "", VLOOKUP('Programmes (ENG)'!T363, 'CWM &amp; Location'!B:D, 2, FALSE))</f>
        <v/>
      </c>
      <c r="U363" s="49" t="str">
        <f>IF(T363="", "", VLOOKUP('Programmes (ENG)'!U363, 'CWM &amp; Location'!B:D, 2, FALSE))</f>
        <v/>
      </c>
      <c r="V363" s="49" t="str">
        <f>IF('Programmes (ENG)'!V363="", "", VLOOKUP('Programmes (ENG)'!V363, 'CWM &amp; Location'!B:D, 2, FALSE))</f>
        <v/>
      </c>
      <c r="W363" s="49" t="str">
        <f>IF('Programmes (ENG)'!W363="", "", IF('Programmes (ENG)'!W363="Supervisor to be confirmed", 'CWM &amp; Location'!$C$207, 'Programmes (ENG)'!W363))</f>
        <v/>
      </c>
    </row>
    <row r="364" spans="1:23" ht="33.75" customHeight="1" x14ac:dyDescent="0.25">
      <c r="A364" s="47" t="str">
        <f>'Master List'!A364</f>
        <v>FP</v>
      </c>
      <c r="B364" s="47" t="str">
        <f>'Master List'!B364</f>
        <v>F2/7A2N/121c</v>
      </c>
      <c r="C364" s="47" t="str">
        <f>'Master List'!C364</f>
        <v>WAL/F2/121c</v>
      </c>
      <c r="D364" s="48">
        <f>'Programmes (ENG)'!D364</f>
        <v>1</v>
      </c>
      <c r="E364" s="54" t="str">
        <f t="shared" si="5"/>
        <v>Meddygaeth Frys, Pediatreg, Llawdriniaeth Gyffredinol / Trawma Llawdriniaeth Orthopedig</v>
      </c>
      <c r="F364" s="49" t="str">
        <f>VLOOKUP('Programmes (ENG)'!F364, 'CWM &amp; Location'!B:D, 2, FALSE)</f>
        <v>Bwrdd Iechyd Prifysgol Hywel Dda</v>
      </c>
      <c r="G364" s="49" t="str">
        <f>IF('Programmes (ENG)'!G364="Supervisor to be confirmed", "Goruchwyliwr I'w Gadarnhau", 'Programmes (ENG)'!G364)</f>
        <v>Dr Kelvin Philip Maniam</v>
      </c>
      <c r="H364" s="47" t="str">
        <f>VLOOKUP('Programmes (ENG)'!H364, 'CWM &amp; Location'!B:D, 2, FALSE)</f>
        <v>Ysbyty Cyffredinol Bronglais</v>
      </c>
      <c r="I364" s="47" t="str">
        <f>VLOOKUP('Programmes (ENG)'!I364, 'CWM &amp; Location'!B:D, 2, FALSE)</f>
        <v>Aberystwyth</v>
      </c>
      <c r="J364" s="47" t="str">
        <f>IF('Master List'!I364="", VLOOKUP('Master List'!H364, 'CWM &amp; Location'!B:D, 2, FALSE), CONCATENATE(VLOOKUP('Master List'!H364, 'CWM &amp; Location'!B:D, 2, FALSE), " / ", VLOOKUP('Master List'!I364, 'CWM &amp; Location'!B:D, 2, FALSE)))</f>
        <v>Meddygaeth Frys</v>
      </c>
      <c r="K364" s="47" t="str">
        <f>IF('Programmes (ENG)'!K364="Supervisor to be confirmed", "Goruchwyliwr I'w Gadarnhau", 'Programmes (ENG)'!K364)</f>
        <v>Dr Kelvin Philip Maniam</v>
      </c>
      <c r="L364" s="47" t="str">
        <f>VLOOKUP('Programmes (ENG)'!L364, 'CWM &amp; Location'!B:D, 2, FALSE)</f>
        <v>Ysbyty Cyffredinol Bronglais</v>
      </c>
      <c r="M364" s="47" t="str">
        <f>VLOOKUP('Programmes (ENG)'!M364, 'CWM &amp; Location'!B:D, 2, FALSE)</f>
        <v>Aberystwyth</v>
      </c>
      <c r="N364" s="47" t="str">
        <f>IF('Master List'!O364="", VLOOKUP('Master List'!N364, 'CWM &amp; Location'!B:D, 2, FALSE), CONCATENATE(VLOOKUP('Master List'!N364, 'CWM &amp; Location'!B:D, 2, FALSE), " / ", VLOOKUP('Master List'!O364, 'CWM &amp; Location'!B:D, 2, FALSE)))</f>
        <v>Pediatreg</v>
      </c>
      <c r="O364" s="47" t="str">
        <f>IF('Programmes (ENG)'!O364="Supervisor to be confirmed", "Goruchwyliwr I'w Gadarnhau", 'Programmes (ENG)'!O364)</f>
        <v>Dr Kausik Khan</v>
      </c>
      <c r="P364" s="47" t="str">
        <f>VLOOKUP('Programmes (ENG)'!P364, 'CWM &amp; Location'!B:D, 2, FALSE)</f>
        <v>Ysbyty Cyffredinol Bronglais</v>
      </c>
      <c r="Q364" s="47" t="str">
        <f>VLOOKUP('Programmes (ENG)'!Q364, 'CWM &amp; Location'!B:D, 2, FALSE)</f>
        <v>Aberystwyth</v>
      </c>
      <c r="R364" s="47" t="str">
        <f>IF('Master List'!U364="", VLOOKUP('Master List'!T364, 'CWM &amp; Location'!B:D, 2, FALSE), CONCATENATE(VLOOKUP('Master List'!T364, 'CWM &amp; Location'!B:D, 2, FALSE), " / ", VLOOKUP('Master List'!U364, 'CWM &amp; Location'!B:D, 2, FALSE)))</f>
        <v>Llawdriniaeth Gyffredinol / Trawma Llawdriniaeth Orthopedig</v>
      </c>
      <c r="S364" s="47" t="str">
        <f>IF('Programmes (ENG)'!S364="Supervisor to be confirmed", "Goruchwyliwr I'w Gadarnhau", 'Programmes (ENG)'!S364)</f>
        <v>Dr Alwyn Jones</v>
      </c>
      <c r="T364" s="49" t="str">
        <f>IF('Master List'!Y364="", "", VLOOKUP('Programmes (ENG)'!T364, 'CWM &amp; Location'!B:D, 2, FALSE))</f>
        <v/>
      </c>
      <c r="U364" s="49" t="str">
        <f>IF(T364="", "", VLOOKUP('Programmes (ENG)'!U364, 'CWM &amp; Location'!B:D, 2, FALSE))</f>
        <v/>
      </c>
      <c r="V364" s="49" t="str">
        <f>IF('Programmes (ENG)'!V364="", "", VLOOKUP('Programmes (ENG)'!V364, 'CWM &amp; Location'!B:D, 2, FALSE))</f>
        <v/>
      </c>
      <c r="W364" s="49" t="str">
        <f>IF('Programmes (ENG)'!W364="", "", IF('Programmes (ENG)'!W364="Supervisor to be confirmed", 'CWM &amp; Location'!$C$207, 'Programmes (ENG)'!W364))</f>
        <v/>
      </c>
    </row>
    <row r="365" spans="1:23" ht="33.75" customHeight="1" x14ac:dyDescent="0.25">
      <c r="A365" s="47" t="str">
        <f>'Master List'!A365</f>
        <v>SE</v>
      </c>
      <c r="B365" s="47" t="str">
        <f>'Master List'!B365</f>
        <v>F2/7A2W/122a</v>
      </c>
      <c r="C365" s="47" t="str">
        <f>'Master List'!C365</f>
        <v>WAL/F2/122a</v>
      </c>
      <c r="D365" s="48">
        <f>'Programmes (ENG)'!D365</f>
        <v>1</v>
      </c>
      <c r="E365" s="54" t="str">
        <f t="shared" si="5"/>
        <v>Meddygaeth Fewnol Acíwt, Seiciatreg Gyffredinol, Meddygaeth Frys, "Meddygaeth Arfordirol" (SE)</v>
      </c>
      <c r="F365" s="49" t="str">
        <f>VLOOKUP('Programmes (ENG)'!F365, 'CWM &amp; Location'!B:D, 2, FALSE)</f>
        <v>Bwrdd Iechyd Prifysgol Hywel Dda</v>
      </c>
      <c r="G365" s="49" t="str">
        <f>IF('Programmes (ENG)'!G365="Supervisor to be confirmed", "Goruchwyliwr I'w Gadarnhau", 'Programmes (ENG)'!G365)</f>
        <v>Dr Karen Brown</v>
      </c>
      <c r="H365" s="47" t="str">
        <f>VLOOKUP('Programmes (ENG)'!H365, 'CWM &amp; Location'!B:D, 2, FALSE)</f>
        <v>Ysbyty Cyffredinol Llwynhelyg</v>
      </c>
      <c r="I365" s="47" t="str">
        <f>VLOOKUP('Programmes (ENG)'!I365, 'CWM &amp; Location'!B:D, 2, FALSE)</f>
        <v>Hwlffordd</v>
      </c>
      <c r="J365" s="47" t="str">
        <f>IF('Master List'!I365="", VLOOKUP('Master List'!H365, 'CWM &amp; Location'!B:D, 2, FALSE), CONCATENATE(VLOOKUP('Master List'!H365, 'CWM &amp; Location'!B:D, 2, FALSE), " / ", VLOOKUP('Master List'!I365, 'CWM &amp; Location'!B:D, 2, FALSE)))</f>
        <v>Meddygaeth Fewnol Acíwt</v>
      </c>
      <c r="K365" s="47" t="str">
        <f>IF('Programmes (ENG)'!K365="Supervisor to be confirmed", "Goruchwyliwr I'w Gadarnhau", 'Programmes (ENG)'!K365)</f>
        <v>Dr Karen Brown</v>
      </c>
      <c r="L365" s="47" t="str">
        <f>VLOOKUP('Programmes (ENG)'!L365, 'CWM &amp; Location'!B:D, 2, FALSE)</f>
        <v>Ysbyty Cyffredinol Llwynhelyg</v>
      </c>
      <c r="M365" s="47" t="str">
        <f>VLOOKUP('Programmes (ENG)'!M365, 'CWM &amp; Location'!B:D, 2, FALSE)</f>
        <v>Hwlffordd</v>
      </c>
      <c r="N365" s="47" t="str">
        <f>IF('Master List'!O365="", VLOOKUP('Master List'!N365, 'CWM &amp; Location'!B:D, 2, FALSE), CONCATENATE(VLOOKUP('Master List'!N365, 'CWM &amp; Location'!B:D, 2, FALSE), " / ", VLOOKUP('Master List'!O365, 'CWM &amp; Location'!B:D, 2, FALSE)))</f>
        <v>Seiciatreg Gyffredinol</v>
      </c>
      <c r="O365" s="47" t="str">
        <f>IF('Programmes (ENG)'!O365="Supervisor to be confirmed", "Goruchwyliwr I'w Gadarnhau", 'Programmes (ENG)'!O365)</f>
        <v>Dr Richard Leonard</v>
      </c>
      <c r="P365" s="47" t="str">
        <f>VLOOKUP('Programmes (ENG)'!P365, 'CWM &amp; Location'!B:D, 2, FALSE)</f>
        <v>Ysbyty Cyffredinol Llwynhelyg</v>
      </c>
      <c r="Q365" s="47" t="str">
        <f>VLOOKUP('Programmes (ENG)'!Q365, 'CWM &amp; Location'!B:D, 2, FALSE)</f>
        <v>Hwlffordd</v>
      </c>
      <c r="R365" s="47" t="str">
        <f>IF('Master List'!U365="", VLOOKUP('Master List'!T365, 'CWM &amp; Location'!B:D, 2, FALSE), CONCATENATE(VLOOKUP('Master List'!T365, 'CWM &amp; Location'!B:D, 2, FALSE), " / ", VLOOKUP('Master List'!U365, 'CWM &amp; Location'!B:D, 2, FALSE)))</f>
        <v>Meddygaeth Frys</v>
      </c>
      <c r="S365" s="47" t="str">
        <f>IF('Programmes (ENG)'!S365="Supervisor to be confirmed", "Goruchwyliwr I'w Gadarnhau", 'Programmes (ENG)'!S365)</f>
        <v>Dr Nicola Drake</v>
      </c>
      <c r="T365" s="49" t="str">
        <f>IF('Master List'!Y365="", "", VLOOKUP('Programmes (ENG)'!T365, 'CWM &amp; Location'!B:D, 2, FALSE))</f>
        <v>Gorsaf Bad Achub Tyddewi</v>
      </c>
      <c r="U365" s="49" t="str">
        <f>IF(T365="", "", VLOOKUP('Programmes (ENG)'!U365, 'CWM &amp; Location'!B:D, 2, FALSE))</f>
        <v>Tyddewi</v>
      </c>
      <c r="V365" s="49" t="str">
        <f>IF('Programmes (ENG)'!V365="", "", VLOOKUP('Programmes (ENG)'!V365, 'CWM &amp; Location'!B:D, 2, FALSE))</f>
        <v>"Meddygaeth Arfordirol"</v>
      </c>
      <c r="W365" s="49" t="str">
        <f>IF('Programmes (ENG)'!W365="", "", IF('Programmes (ENG)'!W365="Supervisor to be confirmed", 'CWM &amp; Location'!$C$207, 'Programmes (ENG)'!W365))</f>
        <v>Goruchwyliwr I'w Gadarnhau</v>
      </c>
    </row>
    <row r="366" spans="1:23" ht="33.75" customHeight="1" x14ac:dyDescent="0.25">
      <c r="A366" s="47" t="str">
        <f>'Master List'!A366</f>
        <v>SE</v>
      </c>
      <c r="B366" s="47" t="str">
        <f>'Master List'!B366</f>
        <v>F2/7A2W/122b</v>
      </c>
      <c r="C366" s="47" t="str">
        <f>'Master List'!C366</f>
        <v>WAL/F2/122b</v>
      </c>
      <c r="D366" s="48">
        <f>'Programmes (ENG)'!D366</f>
        <v>1</v>
      </c>
      <c r="E366" s="54" t="str">
        <f t="shared" si="5"/>
        <v>Meddygaeth Frys, Meddygaeth Fewnol Acíwt, Seiciatreg Gyffredinol, "Meddygaeth Arfordirol" (SE)</v>
      </c>
      <c r="F366" s="49" t="str">
        <f>VLOOKUP('Programmes (ENG)'!F366, 'CWM &amp; Location'!B:D, 2, FALSE)</f>
        <v>Bwrdd Iechyd Prifysgol Hywel Dda</v>
      </c>
      <c r="G366" s="49" t="str">
        <f>IF('Programmes (ENG)'!G366="Supervisor to be confirmed", "Goruchwyliwr I'w Gadarnhau", 'Programmes (ENG)'!G366)</f>
        <v>Dr Nicola Drake</v>
      </c>
      <c r="H366" s="47" t="str">
        <f>VLOOKUP('Programmes (ENG)'!H366, 'CWM &amp; Location'!B:D, 2, FALSE)</f>
        <v>Ysbyty Cyffredinol Llwynhelyg</v>
      </c>
      <c r="I366" s="47" t="str">
        <f>VLOOKUP('Programmes (ENG)'!I366, 'CWM &amp; Location'!B:D, 2, FALSE)</f>
        <v>Hwlffordd</v>
      </c>
      <c r="J366" s="47" t="str">
        <f>IF('Master List'!I366="", VLOOKUP('Master List'!H366, 'CWM &amp; Location'!B:D, 2, FALSE), CONCATENATE(VLOOKUP('Master List'!H366, 'CWM &amp; Location'!B:D, 2, FALSE), " / ", VLOOKUP('Master List'!I366, 'CWM &amp; Location'!B:D, 2, FALSE)))</f>
        <v>Meddygaeth Frys</v>
      </c>
      <c r="K366" s="47" t="str">
        <f>IF('Programmes (ENG)'!K366="Supervisor to be confirmed", "Goruchwyliwr I'w Gadarnhau", 'Programmes (ENG)'!K366)</f>
        <v>Dr Nicola Drake</v>
      </c>
      <c r="L366" s="47" t="str">
        <f>VLOOKUP('Programmes (ENG)'!L366, 'CWM &amp; Location'!B:D, 2, FALSE)</f>
        <v>Ysbyty Cyffredinol Llwynhelyg</v>
      </c>
      <c r="M366" s="47" t="str">
        <f>VLOOKUP('Programmes (ENG)'!M366, 'CWM &amp; Location'!B:D, 2, FALSE)</f>
        <v>Hwlffordd</v>
      </c>
      <c r="N366" s="47" t="str">
        <f>IF('Master List'!O366="", VLOOKUP('Master List'!N366, 'CWM &amp; Location'!B:D, 2, FALSE), CONCATENATE(VLOOKUP('Master List'!N366, 'CWM &amp; Location'!B:D, 2, FALSE), " / ", VLOOKUP('Master List'!O366, 'CWM &amp; Location'!B:D, 2, FALSE)))</f>
        <v>Meddygaeth Fewnol Acíwt</v>
      </c>
      <c r="O366" s="47" t="str">
        <f>IF('Programmes (ENG)'!O366="Supervisor to be confirmed", "Goruchwyliwr I'w Gadarnhau", 'Programmes (ENG)'!O366)</f>
        <v>Dr Karen Brown</v>
      </c>
      <c r="P366" s="47" t="str">
        <f>VLOOKUP('Programmes (ENG)'!P366, 'CWM &amp; Location'!B:D, 2, FALSE)</f>
        <v>Ysbyty Cyffredinol Llwynhelyg</v>
      </c>
      <c r="Q366" s="47" t="str">
        <f>VLOOKUP('Programmes (ENG)'!Q366, 'CWM &amp; Location'!B:D, 2, FALSE)</f>
        <v>Hwlffordd</v>
      </c>
      <c r="R366" s="47" t="str">
        <f>IF('Master List'!U366="", VLOOKUP('Master List'!T366, 'CWM &amp; Location'!B:D, 2, FALSE), CONCATENATE(VLOOKUP('Master List'!T366, 'CWM &amp; Location'!B:D, 2, FALSE), " / ", VLOOKUP('Master List'!U366, 'CWM &amp; Location'!B:D, 2, FALSE)))</f>
        <v>Seiciatreg Gyffredinol</v>
      </c>
      <c r="S366" s="47" t="str">
        <f>IF('Programmes (ENG)'!S366="Supervisor to be confirmed", "Goruchwyliwr I'w Gadarnhau", 'Programmes (ENG)'!S366)</f>
        <v>Dr Richard Leonard</v>
      </c>
      <c r="T366" s="49" t="str">
        <f>IF('Master List'!Y366="", "", VLOOKUP('Programmes (ENG)'!T366, 'CWM &amp; Location'!B:D, 2, FALSE))</f>
        <v>Gorsaf Bad Achub Tyddewi</v>
      </c>
      <c r="U366" s="49" t="str">
        <f>IF(T366="", "", VLOOKUP('Programmes (ENG)'!U366, 'CWM &amp; Location'!B:D, 2, FALSE))</f>
        <v>Tyddewi</v>
      </c>
      <c r="V366" s="49" t="str">
        <f>IF('Programmes (ENG)'!V366="", "", VLOOKUP('Programmes (ENG)'!V366, 'CWM &amp; Location'!B:D, 2, FALSE))</f>
        <v>"Meddygaeth Arfordirol"</v>
      </c>
      <c r="W366" s="49" t="str">
        <f>IF('Programmes (ENG)'!W366="", "", IF('Programmes (ENG)'!W366="Supervisor to be confirmed", 'CWM &amp; Location'!$C$207, 'Programmes (ENG)'!W366))</f>
        <v>Goruchwyliwr I'w Gadarnhau</v>
      </c>
    </row>
    <row r="367" spans="1:23" ht="33.75" customHeight="1" x14ac:dyDescent="0.25">
      <c r="A367" s="47" t="str">
        <f>'Master List'!A367</f>
        <v>SE</v>
      </c>
      <c r="B367" s="47" t="str">
        <f>'Master List'!B367</f>
        <v>F2/7A2W/122c</v>
      </c>
      <c r="C367" s="47" t="str">
        <f>'Master List'!C367</f>
        <v>WAL/F2/122c</v>
      </c>
      <c r="D367" s="48">
        <f>'Programmes (ENG)'!D367</f>
        <v>1</v>
      </c>
      <c r="E367" s="54" t="str">
        <f t="shared" si="5"/>
        <v>Seiciatreg Gyffredinol, Meddygaeth Frys, Meddygaeth Fewnol Acíwt, "Meddygaeth Arfordirol" (SE)</v>
      </c>
      <c r="F367" s="49" t="str">
        <f>VLOOKUP('Programmes (ENG)'!F367, 'CWM &amp; Location'!B:D, 2, FALSE)</f>
        <v>Bwrdd Iechyd Prifysgol Hywel Dda</v>
      </c>
      <c r="G367" s="49" t="str">
        <f>IF('Programmes (ENG)'!G367="Supervisor to be confirmed", "Goruchwyliwr I'w Gadarnhau", 'Programmes (ENG)'!G367)</f>
        <v>Dr Richard Leonard</v>
      </c>
      <c r="H367" s="47" t="str">
        <f>VLOOKUP('Programmes (ENG)'!H367, 'CWM &amp; Location'!B:D, 2, FALSE)</f>
        <v>Ysbyty Cyffredinol Llwynhelyg</v>
      </c>
      <c r="I367" s="47" t="str">
        <f>VLOOKUP('Programmes (ENG)'!I367, 'CWM &amp; Location'!B:D, 2, FALSE)</f>
        <v>Hwlffordd</v>
      </c>
      <c r="J367" s="47" t="str">
        <f>IF('Master List'!I367="", VLOOKUP('Master List'!H367, 'CWM &amp; Location'!B:D, 2, FALSE), CONCATENATE(VLOOKUP('Master List'!H367, 'CWM &amp; Location'!B:D, 2, FALSE), " / ", VLOOKUP('Master List'!I367, 'CWM &amp; Location'!B:D, 2, FALSE)))</f>
        <v>Seiciatreg Gyffredinol</v>
      </c>
      <c r="K367" s="47" t="str">
        <f>IF('Programmes (ENG)'!K367="Supervisor to be confirmed", "Goruchwyliwr I'w Gadarnhau", 'Programmes (ENG)'!K367)</f>
        <v>Dr Richard Leonard</v>
      </c>
      <c r="L367" s="47" t="str">
        <f>VLOOKUP('Programmes (ENG)'!L367, 'CWM &amp; Location'!B:D, 2, FALSE)</f>
        <v>Ysbyty Cyffredinol Llwynhelyg</v>
      </c>
      <c r="M367" s="47" t="str">
        <f>VLOOKUP('Programmes (ENG)'!M367, 'CWM &amp; Location'!B:D, 2, FALSE)</f>
        <v>Hwlffordd</v>
      </c>
      <c r="N367" s="47" t="str">
        <f>IF('Master List'!O367="", VLOOKUP('Master List'!N367, 'CWM &amp; Location'!B:D, 2, FALSE), CONCATENATE(VLOOKUP('Master List'!N367, 'CWM &amp; Location'!B:D, 2, FALSE), " / ", VLOOKUP('Master List'!O367, 'CWM &amp; Location'!B:D, 2, FALSE)))</f>
        <v>Meddygaeth Frys</v>
      </c>
      <c r="O367" s="47" t="str">
        <f>IF('Programmes (ENG)'!O367="Supervisor to be confirmed", "Goruchwyliwr I'w Gadarnhau", 'Programmes (ENG)'!O367)</f>
        <v>Dr Nicola Drake</v>
      </c>
      <c r="P367" s="47" t="str">
        <f>VLOOKUP('Programmes (ENG)'!P367, 'CWM &amp; Location'!B:D, 2, FALSE)</f>
        <v>Ysbyty Cyffredinol Llwynhelyg</v>
      </c>
      <c r="Q367" s="47" t="str">
        <f>VLOOKUP('Programmes (ENG)'!Q367, 'CWM &amp; Location'!B:D, 2, FALSE)</f>
        <v>Hwlffordd</v>
      </c>
      <c r="R367" s="47" t="str">
        <f>IF('Master List'!U367="", VLOOKUP('Master List'!T367, 'CWM &amp; Location'!B:D, 2, FALSE), CONCATENATE(VLOOKUP('Master List'!T367, 'CWM &amp; Location'!B:D, 2, FALSE), " / ", VLOOKUP('Master List'!U367, 'CWM &amp; Location'!B:D, 2, FALSE)))</f>
        <v>Meddygaeth Fewnol Acíwt</v>
      </c>
      <c r="S367" s="47" t="str">
        <f>IF('Programmes (ENG)'!S367="Supervisor to be confirmed", "Goruchwyliwr I'w Gadarnhau", 'Programmes (ENG)'!S367)</f>
        <v>Dr Karen Brown</v>
      </c>
      <c r="T367" s="49" t="str">
        <f>IF('Master List'!Y367="", "", VLOOKUP('Programmes (ENG)'!T367, 'CWM &amp; Location'!B:D, 2, FALSE))</f>
        <v>Gorsaf Bad Achub Tyddewi</v>
      </c>
      <c r="U367" s="49" t="str">
        <f>IF(T367="", "", VLOOKUP('Programmes (ENG)'!U367, 'CWM &amp; Location'!B:D, 2, FALSE))</f>
        <v>Tyddewi</v>
      </c>
      <c r="V367" s="49" t="str">
        <f>IF('Programmes (ENG)'!V367="", "", VLOOKUP('Programmes (ENG)'!V367, 'CWM &amp; Location'!B:D, 2, FALSE))</f>
        <v>"Meddygaeth Arfordirol"</v>
      </c>
      <c r="W367" s="49" t="str">
        <f>IF('Programmes (ENG)'!W367="", "", IF('Programmes (ENG)'!W367="Supervisor to be confirmed", 'CWM &amp; Location'!$C$207, 'Programmes (ENG)'!W367))</f>
        <v>Goruchwyliwr I'w Gadarnhau</v>
      </c>
    </row>
    <row r="368" spans="1:23" ht="33.75" customHeight="1" x14ac:dyDescent="0.25">
      <c r="A368" s="47" t="str">
        <f>'Master List'!A368</f>
        <v>FP</v>
      </c>
      <c r="B368" s="47" t="str">
        <f>'Master List'!B368</f>
        <v>F2/7A2E/123a</v>
      </c>
      <c r="C368" s="47" t="str">
        <f>'Master List'!C368</f>
        <v>WAL/F2/123a</v>
      </c>
      <c r="D368" s="48">
        <f>'Programmes (ENG)'!D368</f>
        <v>1</v>
      </c>
      <c r="E368" s="54" t="str">
        <f t="shared" si="5"/>
        <v>Radioleg Glinigol / Meddygaeth Gofal Dwys, Seiciatreg Gyffredinol, Wroleg</v>
      </c>
      <c r="F368" s="49" t="str">
        <f>VLOOKUP('Programmes (ENG)'!F368, 'CWM &amp; Location'!B:D, 2, FALSE)</f>
        <v>Bwrdd Iechyd Prifysgol Hywel Dda</v>
      </c>
      <c r="G368" s="49" t="str">
        <f>IF('Programmes (ENG)'!G368="Supervisor to be confirmed", "Goruchwyliwr I'w Gadarnhau", 'Programmes (ENG)'!G368)</f>
        <v>Dr Hashim Samir</v>
      </c>
      <c r="H368" s="47" t="str">
        <f>VLOOKUP('Programmes (ENG)'!H368, 'CWM &amp; Location'!B:D, 2, FALSE)</f>
        <v>Ysbyty Cyffredinol Glangwili</v>
      </c>
      <c r="I368" s="47" t="str">
        <f>VLOOKUP('Programmes (ENG)'!I368, 'CWM &amp; Location'!B:D, 2, FALSE)</f>
        <v>Caerfyrddin</v>
      </c>
      <c r="J368" s="47" t="str">
        <f>IF('Master List'!I368="", VLOOKUP('Master List'!H368, 'CWM &amp; Location'!B:D, 2, FALSE), CONCATENATE(VLOOKUP('Master List'!H368, 'CWM &amp; Location'!B:D, 2, FALSE), " / ", VLOOKUP('Master List'!I368, 'CWM &amp; Location'!B:D, 2, FALSE)))</f>
        <v>Radioleg Glinigol / Meddygaeth Gofal Dwys</v>
      </c>
      <c r="K368" s="47" t="str">
        <f>IF('Programmes (ENG)'!K368="Supervisor to be confirmed", "Goruchwyliwr I'w Gadarnhau", 'Programmes (ENG)'!K368)</f>
        <v>Dr Hashim Samir</v>
      </c>
      <c r="L368" s="47" t="str">
        <f>VLOOKUP('Programmes (ENG)'!L368, 'CWM &amp; Location'!B:D, 2, FALSE)</f>
        <v>Hafan Derwen</v>
      </c>
      <c r="M368" s="47" t="str">
        <f>VLOOKUP('Programmes (ENG)'!M368, 'CWM &amp; Location'!B:D, 2, FALSE)</f>
        <v>Caerfyrddin</v>
      </c>
      <c r="N368" s="47" t="str">
        <f>IF('Master List'!O368="", VLOOKUP('Master List'!N368, 'CWM &amp; Location'!B:D, 2, FALSE), CONCATENATE(VLOOKUP('Master List'!N368, 'CWM &amp; Location'!B:D, 2, FALSE), " / ", VLOOKUP('Master List'!O368, 'CWM &amp; Location'!B:D, 2, FALSE)))</f>
        <v>Seiciatreg Gyffredinol</v>
      </c>
      <c r="O368" s="47" t="str">
        <f>IF('Programmes (ENG)'!O368="Supervisor to be confirmed", "Goruchwyliwr I'w Gadarnhau", 'Programmes (ENG)'!O368)</f>
        <v>Goruchwyliwr I'w Gadarnhau</v>
      </c>
      <c r="P368" s="47" t="str">
        <f>VLOOKUP('Programmes (ENG)'!P368, 'CWM &amp; Location'!B:D, 2, FALSE)</f>
        <v>Ysbyty Cyffredinol Glangwili</v>
      </c>
      <c r="Q368" s="47" t="str">
        <f>VLOOKUP('Programmes (ENG)'!Q368, 'CWM &amp; Location'!B:D, 2, FALSE)</f>
        <v>Caerfyrddin</v>
      </c>
      <c r="R368" s="47" t="str">
        <f>IF('Master List'!U368="", VLOOKUP('Master List'!T368, 'CWM &amp; Location'!B:D, 2, FALSE), CONCATENATE(VLOOKUP('Master List'!T368, 'CWM &amp; Location'!B:D, 2, FALSE), " / ", VLOOKUP('Master List'!U368, 'CWM &amp; Location'!B:D, 2, FALSE)))</f>
        <v>Wroleg</v>
      </c>
      <c r="S368" s="47" t="str">
        <f>IF('Programmes (ENG)'!S368="Supervisor to be confirmed", "Goruchwyliwr I'w Gadarnhau", 'Programmes (ENG)'!S368)</f>
        <v>Mr Mahmoud Shafii</v>
      </c>
      <c r="T368" s="49" t="str">
        <f>IF('Master List'!Y368="", "", VLOOKUP('Programmes (ENG)'!T368, 'CWM &amp; Location'!B:D, 2, FALSE))</f>
        <v/>
      </c>
      <c r="U368" s="49" t="str">
        <f>IF(T368="", "", VLOOKUP('Programmes (ENG)'!U368, 'CWM &amp; Location'!B:D, 2, FALSE))</f>
        <v/>
      </c>
      <c r="V368" s="49" t="str">
        <f>IF('Programmes (ENG)'!V368="", "", VLOOKUP('Programmes (ENG)'!V368, 'CWM &amp; Location'!B:D, 2, FALSE))</f>
        <v/>
      </c>
      <c r="W368" s="49" t="str">
        <f>IF('Programmes (ENG)'!W368="", "", IF('Programmes (ENG)'!W368="Supervisor to be confirmed", 'CWM &amp; Location'!$C$207, 'Programmes (ENG)'!W368))</f>
        <v/>
      </c>
    </row>
    <row r="369" spans="1:23" ht="33.75" customHeight="1" x14ac:dyDescent="0.25">
      <c r="A369" s="47" t="str">
        <f>'Master List'!A369</f>
        <v>FP</v>
      </c>
      <c r="B369" s="47" t="str">
        <f>'Master List'!B369</f>
        <v>F2/7A2E/123b</v>
      </c>
      <c r="C369" s="47" t="str">
        <f>'Master List'!C369</f>
        <v>WAL/F2/123b</v>
      </c>
      <c r="D369" s="48">
        <f>'Programmes (ENG)'!D369</f>
        <v>1</v>
      </c>
      <c r="E369" s="54" t="str">
        <f t="shared" si="5"/>
        <v>Wroleg, Radioleg Glinigol / Meddygaeth Gofal Dwys, Seiciatreg Gyffredinol</v>
      </c>
      <c r="F369" s="49" t="str">
        <f>VLOOKUP('Programmes (ENG)'!F369, 'CWM &amp; Location'!B:D, 2, FALSE)</f>
        <v>Bwrdd Iechyd Prifysgol Hywel Dda</v>
      </c>
      <c r="G369" s="49" t="str">
        <f>IF('Programmes (ENG)'!G369="Supervisor to be confirmed", "Goruchwyliwr I'w Gadarnhau", 'Programmes (ENG)'!G369)</f>
        <v>Mr Mahmoud Shafii</v>
      </c>
      <c r="H369" s="47" t="str">
        <f>VLOOKUP('Programmes (ENG)'!H369, 'CWM &amp; Location'!B:D, 2, FALSE)</f>
        <v>Ysbyty Cyffredinol Glangwili</v>
      </c>
      <c r="I369" s="47" t="str">
        <f>VLOOKUP('Programmes (ENG)'!I369, 'CWM &amp; Location'!B:D, 2, FALSE)</f>
        <v>Caerfyrddin</v>
      </c>
      <c r="J369" s="47" t="str">
        <f>IF('Master List'!I369="", VLOOKUP('Master List'!H369, 'CWM &amp; Location'!B:D, 2, FALSE), CONCATENATE(VLOOKUP('Master List'!H369, 'CWM &amp; Location'!B:D, 2, FALSE), " / ", VLOOKUP('Master List'!I369, 'CWM &amp; Location'!B:D, 2, FALSE)))</f>
        <v>Wroleg</v>
      </c>
      <c r="K369" s="47" t="str">
        <f>IF('Programmes (ENG)'!K369="Supervisor to be confirmed", "Goruchwyliwr I'w Gadarnhau", 'Programmes (ENG)'!K369)</f>
        <v>Mr Mahmoud Shafii</v>
      </c>
      <c r="L369" s="47" t="str">
        <f>VLOOKUP('Programmes (ENG)'!L369, 'CWM &amp; Location'!B:D, 2, FALSE)</f>
        <v>Ysbyty Cyffredinol Glangwili</v>
      </c>
      <c r="M369" s="47" t="str">
        <f>VLOOKUP('Programmes (ENG)'!M369, 'CWM &amp; Location'!B:D, 2, FALSE)</f>
        <v>Caerfyrddin</v>
      </c>
      <c r="N369" s="47" t="str">
        <f>IF('Master List'!O369="", VLOOKUP('Master List'!N369, 'CWM &amp; Location'!B:D, 2, FALSE), CONCATENATE(VLOOKUP('Master List'!N369, 'CWM &amp; Location'!B:D, 2, FALSE), " / ", VLOOKUP('Master List'!O369, 'CWM &amp; Location'!B:D, 2, FALSE)))</f>
        <v>Radioleg Glinigol / Meddygaeth Gofal Dwys</v>
      </c>
      <c r="O369" s="47" t="str">
        <f>IF('Programmes (ENG)'!O369="Supervisor to be confirmed", "Goruchwyliwr I'w Gadarnhau", 'Programmes (ENG)'!O369)</f>
        <v>Dr Hashim Samir</v>
      </c>
      <c r="P369" s="47" t="str">
        <f>VLOOKUP('Programmes (ENG)'!P369, 'CWM &amp; Location'!B:D, 2, FALSE)</f>
        <v>Hafan Derwen</v>
      </c>
      <c r="Q369" s="47" t="str">
        <f>VLOOKUP('Programmes (ENG)'!Q369, 'CWM &amp; Location'!B:D, 2, FALSE)</f>
        <v>Caerfyrddin</v>
      </c>
      <c r="R369" s="47" t="str">
        <f>IF('Master List'!U369="", VLOOKUP('Master List'!T369, 'CWM &amp; Location'!B:D, 2, FALSE), CONCATENATE(VLOOKUP('Master List'!T369, 'CWM &amp; Location'!B:D, 2, FALSE), " / ", VLOOKUP('Master List'!U369, 'CWM &amp; Location'!B:D, 2, FALSE)))</f>
        <v>Seiciatreg Gyffredinol</v>
      </c>
      <c r="S369" s="47" t="str">
        <f>IF('Programmes (ENG)'!S369="Supervisor to be confirmed", "Goruchwyliwr I'w Gadarnhau", 'Programmes (ENG)'!S369)</f>
        <v>Goruchwyliwr I'w Gadarnhau</v>
      </c>
      <c r="T369" s="49" t="str">
        <f>IF('Master List'!Y369="", "", VLOOKUP('Programmes (ENG)'!T369, 'CWM &amp; Location'!B:D, 2, FALSE))</f>
        <v/>
      </c>
      <c r="U369" s="49" t="str">
        <f>IF(T369="", "", VLOOKUP('Programmes (ENG)'!U369, 'CWM &amp; Location'!B:D, 2, FALSE))</f>
        <v/>
      </c>
      <c r="V369" s="49" t="str">
        <f>IF('Programmes (ENG)'!V369="", "", VLOOKUP('Programmes (ENG)'!V369, 'CWM &amp; Location'!B:D, 2, FALSE))</f>
        <v/>
      </c>
      <c r="W369" s="49" t="str">
        <f>IF('Programmes (ENG)'!W369="", "", IF('Programmes (ENG)'!W369="Supervisor to be confirmed", 'CWM &amp; Location'!$C$207, 'Programmes (ENG)'!W369))</f>
        <v/>
      </c>
    </row>
    <row r="370" spans="1:23" ht="33.75" customHeight="1" x14ac:dyDescent="0.25">
      <c r="A370" s="47" t="str">
        <f>'Master List'!A370</f>
        <v>FP</v>
      </c>
      <c r="B370" s="47" t="str">
        <f>'Master List'!B370</f>
        <v>F2/7A2E/123c</v>
      </c>
      <c r="C370" s="47" t="str">
        <f>'Master List'!C370</f>
        <v>WAL/F2/123c</v>
      </c>
      <c r="D370" s="48">
        <f>'Programmes (ENG)'!D370</f>
        <v>1</v>
      </c>
      <c r="E370" s="54" t="str">
        <f t="shared" si="5"/>
        <v>Seiciatreg Gyffredinol, Wroleg, Radioleg Glinigol / Meddygaeth Gofal Dwys</v>
      </c>
      <c r="F370" s="49" t="str">
        <f>VLOOKUP('Programmes (ENG)'!F370, 'CWM &amp; Location'!B:D, 2, FALSE)</f>
        <v>Bwrdd Iechyd Prifysgol Hywel Dda</v>
      </c>
      <c r="G370" s="49" t="str">
        <f>IF('Programmes (ENG)'!G370="Supervisor to be confirmed", "Goruchwyliwr I'w Gadarnhau", 'Programmes (ENG)'!G370)</f>
        <v>Goruchwyliwr I'w Gadarnhau</v>
      </c>
      <c r="H370" s="47" t="str">
        <f>VLOOKUP('Programmes (ENG)'!H370, 'CWM &amp; Location'!B:D, 2, FALSE)</f>
        <v>Hafan Derwen</v>
      </c>
      <c r="I370" s="47" t="str">
        <f>VLOOKUP('Programmes (ENG)'!I370, 'CWM &amp; Location'!B:D, 2, FALSE)</f>
        <v>Caerfyrddin</v>
      </c>
      <c r="J370" s="47" t="str">
        <f>IF('Master List'!I370="", VLOOKUP('Master List'!H370, 'CWM &amp; Location'!B:D, 2, FALSE), CONCATENATE(VLOOKUP('Master List'!H370, 'CWM &amp; Location'!B:D, 2, FALSE), " / ", VLOOKUP('Master List'!I370, 'CWM &amp; Location'!B:D, 2, FALSE)))</f>
        <v>Seiciatreg Gyffredinol</v>
      </c>
      <c r="K370" s="47" t="str">
        <f>IF('Programmes (ENG)'!K370="Supervisor to be confirmed", "Goruchwyliwr I'w Gadarnhau", 'Programmes (ENG)'!K370)</f>
        <v>Goruchwyliwr I'w Gadarnhau</v>
      </c>
      <c r="L370" s="47" t="str">
        <f>VLOOKUP('Programmes (ENG)'!L370, 'CWM &amp; Location'!B:D, 2, FALSE)</f>
        <v>Ysbyty Cyffredinol Glangwili</v>
      </c>
      <c r="M370" s="47" t="str">
        <f>VLOOKUP('Programmes (ENG)'!M370, 'CWM &amp; Location'!B:D, 2, FALSE)</f>
        <v>Caerfyrddin</v>
      </c>
      <c r="N370" s="47" t="str">
        <f>IF('Master List'!O370="", VLOOKUP('Master List'!N370, 'CWM &amp; Location'!B:D, 2, FALSE), CONCATENATE(VLOOKUP('Master List'!N370, 'CWM &amp; Location'!B:D, 2, FALSE), " / ", VLOOKUP('Master List'!O370, 'CWM &amp; Location'!B:D, 2, FALSE)))</f>
        <v>Wroleg</v>
      </c>
      <c r="O370" s="47" t="str">
        <f>IF('Programmes (ENG)'!O370="Supervisor to be confirmed", "Goruchwyliwr I'w Gadarnhau", 'Programmes (ENG)'!O370)</f>
        <v>Mr Mahmoud Shafii</v>
      </c>
      <c r="P370" s="47" t="str">
        <f>VLOOKUP('Programmes (ENG)'!P370, 'CWM &amp; Location'!B:D, 2, FALSE)</f>
        <v>Ysbyty Cyffredinol Glangwili</v>
      </c>
      <c r="Q370" s="47" t="str">
        <f>VLOOKUP('Programmes (ENG)'!Q370, 'CWM &amp; Location'!B:D, 2, FALSE)</f>
        <v>Caerfyrddin</v>
      </c>
      <c r="R370" s="47" t="str">
        <f>IF('Master List'!U370="", VLOOKUP('Master List'!T370, 'CWM &amp; Location'!B:D, 2, FALSE), CONCATENATE(VLOOKUP('Master List'!T370, 'CWM &amp; Location'!B:D, 2, FALSE), " / ", VLOOKUP('Master List'!U370, 'CWM &amp; Location'!B:D, 2, FALSE)))</f>
        <v>Radioleg Glinigol / Meddygaeth Gofal Dwys</v>
      </c>
      <c r="S370" s="47" t="str">
        <f>IF('Programmes (ENG)'!S370="Supervisor to be confirmed", "Goruchwyliwr I'w Gadarnhau", 'Programmes (ENG)'!S370)</f>
        <v>Dr Hashim Samir</v>
      </c>
      <c r="T370" s="49" t="str">
        <f>IF('Master List'!Y370="", "", VLOOKUP('Programmes (ENG)'!T370, 'CWM &amp; Location'!B:D, 2, FALSE))</f>
        <v/>
      </c>
      <c r="U370" s="49" t="str">
        <f>IF(T370="", "", VLOOKUP('Programmes (ENG)'!U370, 'CWM &amp; Location'!B:D, 2, FALSE))</f>
        <v/>
      </c>
      <c r="V370" s="49" t="str">
        <f>IF('Programmes (ENG)'!V370="", "", VLOOKUP('Programmes (ENG)'!V370, 'CWM &amp; Location'!B:D, 2, FALSE))</f>
        <v/>
      </c>
      <c r="W370" s="49" t="str">
        <f>IF('Programmes (ENG)'!W370="", "", IF('Programmes (ENG)'!W370="Supervisor to be confirmed", 'CWM &amp; Location'!$C$207, 'Programmes (ENG)'!W370))</f>
        <v/>
      </c>
    </row>
    <row r="371" spans="1:23" ht="33.75" customHeight="1" x14ac:dyDescent="0.25">
      <c r="A371" s="47" t="str">
        <f>'Master List'!A371</f>
        <v>FP</v>
      </c>
      <c r="B371" s="47" t="str">
        <f>'Master List'!B371</f>
        <v>F2/7A2E/124a</v>
      </c>
      <c r="C371" s="47" t="str">
        <f>'Master List'!C371</f>
        <v>WAL/F2/124a</v>
      </c>
      <c r="D371" s="48">
        <f>'Programmes (ENG)'!D371</f>
        <v>1</v>
      </c>
      <c r="E371" s="54" t="str">
        <f t="shared" si="5"/>
        <v>Seiciatreg Gyffredinol, Meddygaeth Geriatreg, Meddygaeth Frys / Uned Mân Anafiadau</v>
      </c>
      <c r="F371" s="49" t="str">
        <f>VLOOKUP('Programmes (ENG)'!F371, 'CWM &amp; Location'!B:D, 2, FALSE)</f>
        <v>Bwrdd Iechyd Prifysgol Hywel Dda</v>
      </c>
      <c r="G371" s="49" t="str">
        <f>IF('Programmes (ENG)'!G371="Supervisor to be confirmed", "Goruchwyliwr I'w Gadarnhau", 'Programmes (ENG)'!G371)</f>
        <v>Dr Padmavathy Srinivasalu Gopinath</v>
      </c>
      <c r="H371" s="47" t="str">
        <f>VLOOKUP('Programmes (ENG)'!H371, 'CWM &amp; Location'!B:D, 2, FALSE)</f>
        <v>Ysbyty'r Tywysog Philip</v>
      </c>
      <c r="I371" s="47" t="str">
        <f>VLOOKUP('Programmes (ENG)'!I371, 'CWM &amp; Location'!B:D, 2, FALSE)</f>
        <v>Llanelli</v>
      </c>
      <c r="J371" s="47" t="str">
        <f>IF('Master List'!I371="", VLOOKUP('Master List'!H371, 'CWM &amp; Location'!B:D, 2, FALSE), CONCATENATE(VLOOKUP('Master List'!H371, 'CWM &amp; Location'!B:D, 2, FALSE), " / ", VLOOKUP('Master List'!I371, 'CWM &amp; Location'!B:D, 2, FALSE)))</f>
        <v>Seiciatreg Gyffredinol</v>
      </c>
      <c r="K371" s="47" t="str">
        <f>IF('Programmes (ENG)'!K371="Supervisor to be confirmed", "Goruchwyliwr I'w Gadarnhau", 'Programmes (ENG)'!K371)</f>
        <v>Dr Padmavathy Srinivasalu Gopinath</v>
      </c>
      <c r="L371" s="47" t="str">
        <f>VLOOKUP('Programmes (ENG)'!L371, 'CWM &amp; Location'!B:D, 2, FALSE)</f>
        <v>Ysbyty'r Tywysog Philip</v>
      </c>
      <c r="M371" s="47" t="str">
        <f>VLOOKUP('Programmes (ENG)'!M371, 'CWM &amp; Location'!B:D, 2, FALSE)</f>
        <v>Llanelli</v>
      </c>
      <c r="N371" s="47" t="str">
        <f>IF('Master List'!O371="", VLOOKUP('Master List'!N371, 'CWM &amp; Location'!B:D, 2, FALSE), CONCATENATE(VLOOKUP('Master List'!N371, 'CWM &amp; Location'!B:D, 2, FALSE), " / ", VLOOKUP('Master List'!O371, 'CWM &amp; Location'!B:D, 2, FALSE)))</f>
        <v>Meddygaeth Geriatreg</v>
      </c>
      <c r="O371" s="47" t="str">
        <f>IF('Programmes (ENG)'!O371="Supervisor to be confirmed", "Goruchwyliwr I'w Gadarnhau", 'Programmes (ENG)'!O371)</f>
        <v>Dr M Sheehan</v>
      </c>
      <c r="P371" s="47" t="str">
        <f>VLOOKUP('Programmes (ENG)'!P371, 'CWM &amp; Location'!B:D, 2, FALSE)</f>
        <v>Ysbyty'r Tywysog Philip</v>
      </c>
      <c r="Q371" s="47" t="str">
        <f>VLOOKUP('Programmes (ENG)'!Q371, 'CWM &amp; Location'!B:D, 2, FALSE)</f>
        <v>Llanelli</v>
      </c>
      <c r="R371" s="47" t="str">
        <f>IF('Master List'!U371="", VLOOKUP('Master List'!T371, 'CWM &amp; Location'!B:D, 2, FALSE), CONCATENATE(VLOOKUP('Master List'!T371, 'CWM &amp; Location'!B:D, 2, FALSE), " / ", VLOOKUP('Master List'!U371, 'CWM &amp; Location'!B:D, 2, FALSE)))</f>
        <v>Meddygaeth Frys / Uned Mân Anafiadau</v>
      </c>
      <c r="S371" s="47" t="str">
        <f>IF('Programmes (ENG)'!S371="Supervisor to be confirmed", "Goruchwyliwr I'w Gadarnhau", 'Programmes (ENG)'!S371)</f>
        <v>Dr Sanchia Morris</v>
      </c>
      <c r="T371" s="49" t="str">
        <f>IF('Master List'!Y371="", "", VLOOKUP('Programmes (ENG)'!T371, 'CWM &amp; Location'!B:D, 2, FALSE))</f>
        <v/>
      </c>
      <c r="U371" s="49" t="str">
        <f>IF(T371="", "", VLOOKUP('Programmes (ENG)'!U371, 'CWM &amp; Location'!B:D, 2, FALSE))</f>
        <v/>
      </c>
      <c r="V371" s="49" t="str">
        <f>IF('Programmes (ENG)'!V371="", "", VLOOKUP('Programmes (ENG)'!V371, 'CWM &amp; Location'!B:D, 2, FALSE))</f>
        <v/>
      </c>
      <c r="W371" s="49" t="str">
        <f>IF('Programmes (ENG)'!W371="", "", IF('Programmes (ENG)'!W371="Supervisor to be confirmed", 'CWM &amp; Location'!$C$207, 'Programmes (ENG)'!W371))</f>
        <v/>
      </c>
    </row>
    <row r="372" spans="1:23" ht="33.75" customHeight="1" x14ac:dyDescent="0.25">
      <c r="A372" s="47" t="str">
        <f>'Master List'!A372</f>
        <v>FP</v>
      </c>
      <c r="B372" s="47" t="str">
        <f>'Master List'!B372</f>
        <v>F2/7A2E/124b</v>
      </c>
      <c r="C372" s="47" t="str">
        <f>'Master List'!C372</f>
        <v>WAL/F2/124b</v>
      </c>
      <c r="D372" s="48">
        <f>'Programmes (ENG)'!D372</f>
        <v>1</v>
      </c>
      <c r="E372" s="54" t="str">
        <f t="shared" si="5"/>
        <v>Meddygaeth Frys / Uned Mân Anafiadau, Seiciatreg Gyffredinol, Meddygaeth Geriatreg</v>
      </c>
      <c r="F372" s="49" t="str">
        <f>VLOOKUP('Programmes (ENG)'!F372, 'CWM &amp; Location'!B:D, 2, FALSE)</f>
        <v>Bwrdd Iechyd Prifysgol Hywel Dda</v>
      </c>
      <c r="G372" s="49" t="str">
        <f>IF('Programmes (ENG)'!G372="Supervisor to be confirmed", "Goruchwyliwr I'w Gadarnhau", 'Programmes (ENG)'!G372)</f>
        <v>Dr Sanchia Osborn</v>
      </c>
      <c r="H372" s="47" t="str">
        <f>VLOOKUP('Programmes (ENG)'!H372, 'CWM &amp; Location'!B:D, 2, FALSE)</f>
        <v>Ysbyty'r Tywysog Philip</v>
      </c>
      <c r="I372" s="47" t="str">
        <f>VLOOKUP('Programmes (ENG)'!I372, 'CWM &amp; Location'!B:D, 2, FALSE)</f>
        <v>Llanelli</v>
      </c>
      <c r="J372" s="47" t="str">
        <f>IF('Master List'!I372="", VLOOKUP('Master List'!H372, 'CWM &amp; Location'!B:D, 2, FALSE), CONCATENATE(VLOOKUP('Master List'!H372, 'CWM &amp; Location'!B:D, 2, FALSE), " / ", VLOOKUP('Master List'!I372, 'CWM &amp; Location'!B:D, 2, FALSE)))</f>
        <v>Meddygaeth Frys / Uned Mân Anafiadau</v>
      </c>
      <c r="K372" s="47" t="str">
        <f>IF('Programmes (ENG)'!K372="Supervisor to be confirmed", "Goruchwyliwr I'w Gadarnhau", 'Programmes (ENG)'!K372)</f>
        <v>Dr Sanchia Osborn</v>
      </c>
      <c r="L372" s="47" t="str">
        <f>VLOOKUP('Programmes (ENG)'!L372, 'CWM &amp; Location'!B:D, 2, FALSE)</f>
        <v>Ysbyty'r Tywysog Philip</v>
      </c>
      <c r="M372" s="47" t="str">
        <f>VLOOKUP('Programmes (ENG)'!M372, 'CWM &amp; Location'!B:D, 2, FALSE)</f>
        <v>Llanelli</v>
      </c>
      <c r="N372" s="47" t="str">
        <f>IF('Master List'!O372="", VLOOKUP('Master List'!N372, 'CWM &amp; Location'!B:D, 2, FALSE), CONCATENATE(VLOOKUP('Master List'!N372, 'CWM &amp; Location'!B:D, 2, FALSE), " / ", VLOOKUP('Master List'!O372, 'CWM &amp; Location'!B:D, 2, FALSE)))</f>
        <v>Seiciatreg Gyffredinol</v>
      </c>
      <c r="O372" s="47" t="str">
        <f>IF('Programmes (ENG)'!O372="Supervisor to be confirmed", "Goruchwyliwr I'w Gadarnhau", 'Programmes (ENG)'!O372)</f>
        <v>Dr Padmavathy Srinivasalu Gopinath</v>
      </c>
      <c r="P372" s="47" t="str">
        <f>VLOOKUP('Programmes (ENG)'!P372, 'CWM &amp; Location'!B:D, 2, FALSE)</f>
        <v>Ysbyty'r Tywysog Philip</v>
      </c>
      <c r="Q372" s="47" t="str">
        <f>VLOOKUP('Programmes (ENG)'!Q372, 'CWM &amp; Location'!B:D, 2, FALSE)</f>
        <v>Llanelli</v>
      </c>
      <c r="R372" s="47" t="str">
        <f>IF('Master List'!U372="", VLOOKUP('Master List'!T372, 'CWM &amp; Location'!B:D, 2, FALSE), CONCATENATE(VLOOKUP('Master List'!T372, 'CWM &amp; Location'!B:D, 2, FALSE), " / ", VLOOKUP('Master List'!U372, 'CWM &amp; Location'!B:D, 2, FALSE)))</f>
        <v>Meddygaeth Geriatreg</v>
      </c>
      <c r="S372" s="47" t="str">
        <f>IF('Programmes (ENG)'!S372="Supervisor to be confirmed", "Goruchwyliwr I'w Gadarnhau", 'Programmes (ENG)'!S372)</f>
        <v>Dr M Sheehan</v>
      </c>
      <c r="T372" s="49" t="str">
        <f>IF('Master List'!Y372="", "", VLOOKUP('Programmes (ENG)'!T372, 'CWM &amp; Location'!B:D, 2, FALSE))</f>
        <v/>
      </c>
      <c r="U372" s="49" t="str">
        <f>IF(T372="", "", VLOOKUP('Programmes (ENG)'!U372, 'CWM &amp; Location'!B:D, 2, FALSE))</f>
        <v/>
      </c>
      <c r="V372" s="49" t="str">
        <f>IF('Programmes (ENG)'!V372="", "", VLOOKUP('Programmes (ENG)'!V372, 'CWM &amp; Location'!B:D, 2, FALSE))</f>
        <v/>
      </c>
      <c r="W372" s="49" t="str">
        <f>IF('Programmes (ENG)'!W372="", "", IF('Programmes (ENG)'!W372="Supervisor to be confirmed", 'CWM &amp; Location'!$C$207, 'Programmes (ENG)'!W372))</f>
        <v/>
      </c>
    </row>
    <row r="373" spans="1:23" ht="33.75" customHeight="1" x14ac:dyDescent="0.25">
      <c r="A373" s="47" t="str">
        <f>'Master List'!A373</f>
        <v>FP</v>
      </c>
      <c r="B373" s="47" t="str">
        <f>'Master List'!B373</f>
        <v>F2/7A2E/124c</v>
      </c>
      <c r="C373" s="47" t="str">
        <f>'Master List'!C373</f>
        <v>WAL/F2/124c</v>
      </c>
      <c r="D373" s="48">
        <f>'Programmes (ENG)'!D373</f>
        <v>1</v>
      </c>
      <c r="E373" s="54" t="str">
        <f t="shared" si="5"/>
        <v>Meddygaeth Geriatreg, Meddygaeth Frys / Uned Mân Anafiadau, Seiciatreg Gyffredinol</v>
      </c>
      <c r="F373" s="49" t="str">
        <f>VLOOKUP('Programmes (ENG)'!F373, 'CWM &amp; Location'!B:D, 2, FALSE)</f>
        <v>Bwrdd Iechyd Prifysgol Hywel Dda</v>
      </c>
      <c r="G373" s="49" t="str">
        <f>IF('Programmes (ENG)'!G373="Supervisor to be confirmed", "Goruchwyliwr I'w Gadarnhau", 'Programmes (ENG)'!G373)</f>
        <v>Dr M Sheehan</v>
      </c>
      <c r="H373" s="47" t="str">
        <f>VLOOKUP('Programmes (ENG)'!H373, 'CWM &amp; Location'!B:D, 2, FALSE)</f>
        <v>Ysbyty'r Tywysog Philip</v>
      </c>
      <c r="I373" s="47" t="str">
        <f>VLOOKUP('Programmes (ENG)'!I373, 'CWM &amp; Location'!B:D, 2, FALSE)</f>
        <v>Llanelli</v>
      </c>
      <c r="J373" s="47" t="str">
        <f>IF('Master List'!I373="", VLOOKUP('Master List'!H373, 'CWM &amp; Location'!B:D, 2, FALSE), CONCATENATE(VLOOKUP('Master List'!H373, 'CWM &amp; Location'!B:D, 2, FALSE), " / ", VLOOKUP('Master List'!I373, 'CWM &amp; Location'!B:D, 2, FALSE)))</f>
        <v>Meddygaeth Geriatreg</v>
      </c>
      <c r="K373" s="47" t="str">
        <f>IF('Programmes (ENG)'!K373="Supervisor to be confirmed", "Goruchwyliwr I'w Gadarnhau", 'Programmes (ENG)'!K373)</f>
        <v>Dr M Sheehan</v>
      </c>
      <c r="L373" s="47" t="str">
        <f>VLOOKUP('Programmes (ENG)'!L373, 'CWM &amp; Location'!B:D, 2, FALSE)</f>
        <v>Ysbyty'r Tywysog Philip</v>
      </c>
      <c r="M373" s="47" t="str">
        <f>VLOOKUP('Programmes (ENG)'!M373, 'CWM &amp; Location'!B:D, 2, FALSE)</f>
        <v>Llanelli</v>
      </c>
      <c r="N373" s="47" t="str">
        <f>IF('Master List'!O373="", VLOOKUP('Master List'!N373, 'CWM &amp; Location'!B:D, 2, FALSE), CONCATENATE(VLOOKUP('Master List'!N373, 'CWM &amp; Location'!B:D, 2, FALSE), " / ", VLOOKUP('Master List'!O373, 'CWM &amp; Location'!B:D, 2, FALSE)))</f>
        <v>Meddygaeth Frys / Uned Mân Anafiadau</v>
      </c>
      <c r="O373" s="47" t="str">
        <f>IF('Programmes (ENG)'!O373="Supervisor to be confirmed", "Goruchwyliwr I'w Gadarnhau", 'Programmes (ENG)'!O373)</f>
        <v>Dr Sanchia Osborn</v>
      </c>
      <c r="P373" s="47" t="str">
        <f>VLOOKUP('Programmes (ENG)'!P373, 'CWM &amp; Location'!B:D, 2, FALSE)</f>
        <v>Ysbyty'r Tywysog Philip</v>
      </c>
      <c r="Q373" s="47" t="str">
        <f>VLOOKUP('Programmes (ENG)'!Q373, 'CWM &amp; Location'!B:D, 2, FALSE)</f>
        <v>Llanelli</v>
      </c>
      <c r="R373" s="47" t="str">
        <f>IF('Master List'!U373="", VLOOKUP('Master List'!T373, 'CWM &amp; Location'!B:D, 2, FALSE), CONCATENATE(VLOOKUP('Master List'!T373, 'CWM &amp; Location'!B:D, 2, FALSE), " / ", VLOOKUP('Master List'!U373, 'CWM &amp; Location'!B:D, 2, FALSE)))</f>
        <v>Seiciatreg Gyffredinol</v>
      </c>
      <c r="S373" s="47" t="str">
        <f>IF('Programmes (ENG)'!S373="Supervisor to be confirmed", "Goruchwyliwr I'w Gadarnhau", 'Programmes (ENG)'!S373)</f>
        <v>Dr Padmavathy Srinivasalu Gopinath</v>
      </c>
      <c r="T373" s="49" t="str">
        <f>IF('Master List'!Y373="", "", VLOOKUP('Programmes (ENG)'!T373, 'CWM &amp; Location'!B:D, 2, FALSE))</f>
        <v/>
      </c>
      <c r="U373" s="49" t="str">
        <f>IF(T373="", "", VLOOKUP('Programmes (ENG)'!U373, 'CWM &amp; Location'!B:D, 2, FALSE))</f>
        <v/>
      </c>
      <c r="V373" s="49" t="str">
        <f>IF('Programmes (ENG)'!V373="", "", VLOOKUP('Programmes (ENG)'!V373, 'CWM &amp; Location'!B:D, 2, FALSE))</f>
        <v/>
      </c>
      <c r="W373" s="49" t="str">
        <f>IF('Programmes (ENG)'!W373="", "", IF('Programmes (ENG)'!W373="Supervisor to be confirmed", 'CWM &amp; Location'!$C$207, 'Programmes (ENG)'!W373))</f>
        <v/>
      </c>
    </row>
    <row r="374" spans="1:23" ht="33.75" customHeight="1" x14ac:dyDescent="0.25">
      <c r="A374" s="47" t="str">
        <f>'Master List'!A374</f>
        <v>FP-Cross</v>
      </c>
      <c r="B374" s="47" t="str">
        <f>'Master List'!B374</f>
        <v>F2/7A6-RQF/125a</v>
      </c>
      <c r="C374" s="47" t="str">
        <f>'Master List'!C374</f>
        <v>WAL/F2/125a</v>
      </c>
      <c r="D374" s="48">
        <f>'Programmes (ENG)'!D374</f>
        <v>1</v>
      </c>
      <c r="E374" s="54" t="str">
        <f t="shared" si="5"/>
        <v>Meddygaeth Gyffredinol (Mewnol) / Meddygaeth Geriatreg, Oncoleg Glinigol, Meddygaeth Frys</v>
      </c>
      <c r="F374" s="49" t="str">
        <f>VLOOKUP('Programmes (ENG)'!F374, 'CWM &amp; Location'!B:D, 2, FALSE)</f>
        <v>Bwrdd Iechyd Prifysgol Aneurin Bevan</v>
      </c>
      <c r="G374" s="49" t="str">
        <f>IF('Programmes (ENG)'!G374="Supervisor to be confirmed", "Goruchwyliwr I'w Gadarnhau", 'Programmes (ENG)'!G374)</f>
        <v>Dr Shridar Aithal</v>
      </c>
      <c r="H374" s="47" t="str">
        <f>VLOOKUP('Programmes (ENG)'!H374, 'CWM &amp; Location'!B:D, 2, FALSE)</f>
        <v>Ysbyty Ystrad Fawr</v>
      </c>
      <c r="I374" s="47" t="str">
        <f>VLOOKUP('Programmes (ENG)'!I374, 'CWM &amp; Location'!B:D, 2, FALSE)</f>
        <v>Ystrad Mynach</v>
      </c>
      <c r="J374" s="47" t="str">
        <f>IF('Master List'!I374="", VLOOKUP('Master List'!H374, 'CWM &amp; Location'!B:D, 2, FALSE), CONCATENATE(VLOOKUP('Master List'!H374, 'CWM &amp; Location'!B:D, 2, FALSE), " / ", VLOOKUP('Master List'!I374, 'CWM &amp; Location'!B:D, 2, FALSE)))</f>
        <v>Meddygaeth Gyffredinol (Mewnol) / Meddygaeth Geriatreg</v>
      </c>
      <c r="K374" s="47" t="str">
        <f>IF('Programmes (ENG)'!K374="Supervisor to be confirmed", "Goruchwyliwr I'w Gadarnhau", 'Programmes (ENG)'!K374)</f>
        <v>Dr Shridar Aithal</v>
      </c>
      <c r="L374" s="47" t="str">
        <f>VLOOKUP('Programmes (ENG)'!L374, 'CWM &amp; Location'!B:D, 2, FALSE)</f>
        <v>Canolfan Ganser Felindre</v>
      </c>
      <c r="M374" s="47" t="str">
        <f>VLOOKUP('Programmes (ENG)'!M374, 'CWM &amp; Location'!B:D, 2, FALSE)</f>
        <v>Caerdydd</v>
      </c>
      <c r="N374" s="47" t="str">
        <f>IF('Master List'!O374="", VLOOKUP('Master List'!N374, 'CWM &amp; Location'!B:D, 2, FALSE), CONCATENATE(VLOOKUP('Master List'!N374, 'CWM &amp; Location'!B:D, 2, FALSE), " / ", VLOOKUP('Master List'!O374, 'CWM &amp; Location'!B:D, 2, FALSE)))</f>
        <v>Oncoleg Glinigol</v>
      </c>
      <c r="O374" s="47" t="str">
        <f>IF('Programmes (ENG)'!O374="Supervisor to be confirmed", "Goruchwyliwr I'w Gadarnhau", 'Programmes (ENG)'!O374)</f>
        <v>Dr Loretta Sweeney</v>
      </c>
      <c r="P374" s="47" t="str">
        <f>VLOOKUP('Programmes (ENG)'!P374, 'CWM &amp; Location'!B:D, 2, FALSE)</f>
        <v>Ysbyty Prifysgol y Faenor</v>
      </c>
      <c r="Q374" s="47" t="str">
        <f>VLOOKUP('Programmes (ENG)'!Q374, 'CWM &amp; Location'!B:D, 2, FALSE)</f>
        <v>Cwmbrân</v>
      </c>
      <c r="R374" s="47" t="str">
        <f>IF('Master List'!U374="", VLOOKUP('Master List'!T374, 'CWM &amp; Location'!B:D, 2, FALSE), CONCATENATE(VLOOKUP('Master List'!T374, 'CWM &amp; Location'!B:D, 2, FALSE), " / ", VLOOKUP('Master List'!U374, 'CWM &amp; Location'!B:D, 2, FALSE)))</f>
        <v>Meddygaeth Frys</v>
      </c>
      <c r="S374" s="47" t="str">
        <f>IF('Programmes (ENG)'!S374="Supervisor to be confirmed", "Goruchwyliwr I'w Gadarnhau", 'Programmes (ENG)'!S374)</f>
        <v>Dr Laura Owen</v>
      </c>
      <c r="T374" s="49" t="str">
        <f>IF('Master List'!Y374="", "", VLOOKUP('Programmes (ENG)'!T374, 'CWM &amp; Location'!B:D, 2, FALSE))</f>
        <v/>
      </c>
      <c r="U374" s="49" t="str">
        <f>IF(T374="", "", VLOOKUP('Programmes (ENG)'!U374, 'CWM &amp; Location'!B:D, 2, FALSE))</f>
        <v/>
      </c>
      <c r="V374" s="49" t="str">
        <f>IF('Programmes (ENG)'!V374="", "", VLOOKUP('Programmes (ENG)'!V374, 'CWM &amp; Location'!B:D, 2, FALSE))</f>
        <v/>
      </c>
      <c r="W374" s="49" t="str">
        <f>IF('Programmes (ENG)'!W374="", "", IF('Programmes (ENG)'!W374="Supervisor to be confirmed", 'CWM &amp; Location'!$C$207, 'Programmes (ENG)'!W374))</f>
        <v/>
      </c>
    </row>
    <row r="375" spans="1:23" ht="33.75" customHeight="1" x14ac:dyDescent="0.25">
      <c r="A375" s="47" t="str">
        <f>'Master List'!A375</f>
        <v>FP-Cross</v>
      </c>
      <c r="B375" s="47" t="str">
        <f>'Master List'!B375</f>
        <v>F2/7A6-RQF/125b</v>
      </c>
      <c r="C375" s="47" t="str">
        <f>'Master List'!C375</f>
        <v>WAL/F2/125b</v>
      </c>
      <c r="D375" s="48">
        <f>'Programmes (ENG)'!D375</f>
        <v>1</v>
      </c>
      <c r="E375" s="54" t="str">
        <f t="shared" si="5"/>
        <v>Meddygaeth Frys, Meddygaeth Gyffredinol (Mewnol) / Meddygaeth Geriatreg, Oncoleg Glinigol</v>
      </c>
      <c r="F375" s="49" t="str">
        <f>VLOOKUP('Programmes (ENG)'!F375, 'CWM &amp; Location'!B:D, 2, FALSE)</f>
        <v>Bwrdd Iechyd Prifysgol Aneurin Bevan</v>
      </c>
      <c r="G375" s="49" t="str">
        <f>IF('Programmes (ENG)'!G375="Supervisor to be confirmed", "Goruchwyliwr I'w Gadarnhau", 'Programmes (ENG)'!G375)</f>
        <v>Dr Laura Owen</v>
      </c>
      <c r="H375" s="47" t="str">
        <f>VLOOKUP('Programmes (ENG)'!H375, 'CWM &amp; Location'!B:D, 2, FALSE)</f>
        <v>Ysbyty Prifysgol y Faenor</v>
      </c>
      <c r="I375" s="47" t="str">
        <f>VLOOKUP('Programmes (ENG)'!I375, 'CWM &amp; Location'!B:D, 2, FALSE)</f>
        <v>Cwmbrân</v>
      </c>
      <c r="J375" s="47" t="str">
        <f>IF('Master List'!I375="", VLOOKUP('Master List'!H375, 'CWM &amp; Location'!B:D, 2, FALSE), CONCATENATE(VLOOKUP('Master List'!H375, 'CWM &amp; Location'!B:D, 2, FALSE), " / ", VLOOKUP('Master List'!I375, 'CWM &amp; Location'!B:D, 2, FALSE)))</f>
        <v>Meddygaeth Frys</v>
      </c>
      <c r="K375" s="47" t="str">
        <f>IF('Programmes (ENG)'!K375="Supervisor to be confirmed", "Goruchwyliwr I'w Gadarnhau", 'Programmes (ENG)'!K375)</f>
        <v>Dr Laura Owen</v>
      </c>
      <c r="L375" s="47" t="str">
        <f>VLOOKUP('Programmes (ENG)'!L375, 'CWM &amp; Location'!B:D, 2, FALSE)</f>
        <v>Ysbyty Ystrad Fawr</v>
      </c>
      <c r="M375" s="47" t="str">
        <f>VLOOKUP('Programmes (ENG)'!M375, 'CWM &amp; Location'!B:D, 2, FALSE)</f>
        <v>Ystrad Mynach</v>
      </c>
      <c r="N375" s="47" t="str">
        <f>IF('Master List'!O375="", VLOOKUP('Master List'!N375, 'CWM &amp; Location'!B:D, 2, FALSE), CONCATENATE(VLOOKUP('Master List'!N375, 'CWM &amp; Location'!B:D, 2, FALSE), " / ", VLOOKUP('Master List'!O375, 'CWM &amp; Location'!B:D, 2, FALSE)))</f>
        <v>Meddygaeth Gyffredinol (Mewnol) / Meddygaeth Geriatreg</v>
      </c>
      <c r="O375" s="47" t="str">
        <f>IF('Programmes (ENG)'!O375="Supervisor to be confirmed", "Goruchwyliwr I'w Gadarnhau", 'Programmes (ENG)'!O375)</f>
        <v>Dr Shridar Aithal</v>
      </c>
      <c r="P375" s="47" t="str">
        <f>VLOOKUP('Programmes (ENG)'!P375, 'CWM &amp; Location'!B:D, 2, FALSE)</f>
        <v>Canolfan Ganser Felindre</v>
      </c>
      <c r="Q375" s="47" t="str">
        <f>VLOOKUP('Programmes (ENG)'!Q375, 'CWM &amp; Location'!B:D, 2, FALSE)</f>
        <v>Caerdydd</v>
      </c>
      <c r="R375" s="47" t="str">
        <f>IF('Master List'!U375="", VLOOKUP('Master List'!T375, 'CWM &amp; Location'!B:D, 2, FALSE), CONCATENATE(VLOOKUP('Master List'!T375, 'CWM &amp; Location'!B:D, 2, FALSE), " / ", VLOOKUP('Master List'!U375, 'CWM &amp; Location'!B:D, 2, FALSE)))</f>
        <v>Oncoleg Glinigol</v>
      </c>
      <c r="S375" s="47" t="str">
        <f>IF('Programmes (ENG)'!S375="Supervisor to be confirmed", "Goruchwyliwr I'w Gadarnhau", 'Programmes (ENG)'!S375)</f>
        <v>Dr Loretta Sweeney</v>
      </c>
      <c r="T375" s="49" t="str">
        <f>IF('Master List'!Y375="", "", VLOOKUP('Programmes (ENG)'!T375, 'CWM &amp; Location'!B:D, 2, FALSE))</f>
        <v/>
      </c>
      <c r="U375" s="49" t="str">
        <f>IF(T375="", "", VLOOKUP('Programmes (ENG)'!U375, 'CWM &amp; Location'!B:D, 2, FALSE))</f>
        <v/>
      </c>
      <c r="V375" s="49" t="str">
        <f>IF('Programmes (ENG)'!V375="", "", VLOOKUP('Programmes (ENG)'!V375, 'CWM &amp; Location'!B:D, 2, FALSE))</f>
        <v/>
      </c>
      <c r="W375" s="49" t="str">
        <f>IF('Programmes (ENG)'!W375="", "", IF('Programmes (ENG)'!W375="Supervisor to be confirmed", 'CWM &amp; Location'!$C$207, 'Programmes (ENG)'!W375))</f>
        <v/>
      </c>
    </row>
    <row r="376" spans="1:23" ht="33.75" customHeight="1" x14ac:dyDescent="0.25">
      <c r="A376" s="47" t="str">
        <f>'Master List'!A376</f>
        <v>FP-Cross</v>
      </c>
      <c r="B376" s="47" t="str">
        <f>'Master List'!B376</f>
        <v>F2/7A6-RQF/125c</v>
      </c>
      <c r="C376" s="47" t="str">
        <f>'Master List'!C376</f>
        <v>WAL/F2/125c</v>
      </c>
      <c r="D376" s="48">
        <f>'Programmes (ENG)'!D376</f>
        <v>1</v>
      </c>
      <c r="E376" s="54" t="str">
        <f t="shared" si="5"/>
        <v>Oncoleg Glinigol, Meddygaeth Frys, Meddygaeth Gyffredinol (Mewnol) / Meddygaeth Geriatreg</v>
      </c>
      <c r="F376" s="49" t="str">
        <f>VLOOKUP('Programmes (ENG)'!F376, 'CWM &amp; Location'!B:D, 2, FALSE)</f>
        <v>Bwrdd Iechyd Prifysgol Aneurin Bevan</v>
      </c>
      <c r="G376" s="49" t="str">
        <f>IF('Programmes (ENG)'!G376="Supervisor to be confirmed", "Goruchwyliwr I'w Gadarnhau", 'Programmes (ENG)'!G376)</f>
        <v>Dr Loretta Sweeney</v>
      </c>
      <c r="H376" s="47" t="str">
        <f>VLOOKUP('Programmes (ENG)'!H376, 'CWM &amp; Location'!B:D, 2, FALSE)</f>
        <v>Canolfan Ganser Felindre</v>
      </c>
      <c r="I376" s="47" t="str">
        <f>VLOOKUP('Programmes (ENG)'!I376, 'CWM &amp; Location'!B:D, 2, FALSE)</f>
        <v>Caerdydd</v>
      </c>
      <c r="J376" s="47" t="str">
        <f>IF('Master List'!I376="", VLOOKUP('Master List'!H376, 'CWM &amp; Location'!B:D, 2, FALSE), CONCATENATE(VLOOKUP('Master List'!H376, 'CWM &amp; Location'!B:D, 2, FALSE), " / ", VLOOKUP('Master List'!I376, 'CWM &amp; Location'!B:D, 2, FALSE)))</f>
        <v>Oncoleg Glinigol</v>
      </c>
      <c r="K376" s="47" t="str">
        <f>IF('Programmes (ENG)'!K376="Supervisor to be confirmed", "Goruchwyliwr I'w Gadarnhau", 'Programmes (ENG)'!K376)</f>
        <v>Dr Loretta Sweeney</v>
      </c>
      <c r="L376" s="47" t="str">
        <f>VLOOKUP('Programmes (ENG)'!L376, 'CWM &amp; Location'!B:D, 2, FALSE)</f>
        <v>Ysbyty Prifysgol y Faenor</v>
      </c>
      <c r="M376" s="47" t="str">
        <f>VLOOKUP('Programmes (ENG)'!M376, 'CWM &amp; Location'!B:D, 2, FALSE)</f>
        <v>Cwmbrân</v>
      </c>
      <c r="N376" s="47" t="str">
        <f>IF('Master List'!O376="", VLOOKUP('Master List'!N376, 'CWM &amp; Location'!B:D, 2, FALSE), CONCATENATE(VLOOKUP('Master List'!N376, 'CWM &amp; Location'!B:D, 2, FALSE), " / ", VLOOKUP('Master List'!O376, 'CWM &amp; Location'!B:D, 2, FALSE)))</f>
        <v>Meddygaeth Frys</v>
      </c>
      <c r="O376" s="47" t="str">
        <f>IF('Programmes (ENG)'!O376="Supervisor to be confirmed", "Goruchwyliwr I'w Gadarnhau", 'Programmes (ENG)'!O376)</f>
        <v>Dr Laura Owen</v>
      </c>
      <c r="P376" s="47" t="str">
        <f>VLOOKUP('Programmes (ENG)'!P376, 'CWM &amp; Location'!B:D, 2, FALSE)</f>
        <v>Ysbyty Ystrad Fawr</v>
      </c>
      <c r="Q376" s="47" t="str">
        <f>VLOOKUP('Programmes (ENG)'!Q376, 'CWM &amp; Location'!B:D, 2, FALSE)</f>
        <v>Ystrad Mynach</v>
      </c>
      <c r="R376" s="47" t="str">
        <f>IF('Master List'!U376="", VLOOKUP('Master List'!T376, 'CWM &amp; Location'!B:D, 2, FALSE), CONCATENATE(VLOOKUP('Master List'!T376, 'CWM &amp; Location'!B:D, 2, FALSE), " / ", VLOOKUP('Master List'!U376, 'CWM &amp; Location'!B:D, 2, FALSE)))</f>
        <v>Meddygaeth Gyffredinol (Mewnol) / Meddygaeth Geriatreg</v>
      </c>
      <c r="S376" s="47" t="str">
        <f>IF('Programmes (ENG)'!S376="Supervisor to be confirmed", "Goruchwyliwr I'w Gadarnhau", 'Programmes (ENG)'!S376)</f>
        <v>Dr Shridar Aithal</v>
      </c>
      <c r="T376" s="49" t="str">
        <f>IF('Master List'!Y376="", "", VLOOKUP('Programmes (ENG)'!T376, 'CWM &amp; Location'!B:D, 2, FALSE))</f>
        <v/>
      </c>
      <c r="U376" s="49" t="str">
        <f>IF(T376="", "", VLOOKUP('Programmes (ENG)'!U376, 'CWM &amp; Location'!B:D, 2, FALSE))</f>
        <v/>
      </c>
      <c r="V376" s="49" t="str">
        <f>IF('Programmes (ENG)'!V376="", "", VLOOKUP('Programmes (ENG)'!V376, 'CWM &amp; Location'!B:D, 2, FALSE))</f>
        <v/>
      </c>
      <c r="W376" s="49" t="str">
        <f>IF('Programmes (ENG)'!W376="", "", IF('Programmes (ENG)'!W376="Supervisor to be confirmed", 'CWM &amp; Location'!$C$207, 'Programmes (ENG)'!W376))</f>
        <v/>
      </c>
    </row>
    <row r="377" spans="1:23" ht="33.75" customHeight="1" x14ac:dyDescent="0.25">
      <c r="A377" s="47" t="str">
        <f>'Master List'!A377</f>
        <v>FP-Cross</v>
      </c>
      <c r="B377" s="47" t="str">
        <f>'Master List'!B377</f>
        <v>F2/7A4-RQF/126a</v>
      </c>
      <c r="C377" s="47" t="str">
        <f>'Master List'!C377</f>
        <v>WAL/F2/126a</v>
      </c>
      <c r="D377" s="48">
        <f>'Programmes (ENG)'!D377</f>
        <v>1</v>
      </c>
      <c r="E377" s="54" t="str">
        <f t="shared" si="5"/>
        <v>Llawdriniaeth Gyffredinol, Meddygaeth Gyffredinol (Mewnol) / Clefydau Heintus, Meddygaeth Liniarol</v>
      </c>
      <c r="F377" s="49" t="str">
        <f>VLOOKUP('Programmes (ENG)'!F377, 'CWM &amp; Location'!B:D, 2, FALSE)</f>
        <v>Bwrdd Iechyd Prifysgol Caerdydd a'r Fro</v>
      </c>
      <c r="G377" s="49" t="str">
        <f>IF('Programmes (ENG)'!G377="Supervisor to be confirmed", "Goruchwyliwr I'w Gadarnhau", 'Programmes (ENG)'!G377)</f>
        <v>Mr Michael Stechman</v>
      </c>
      <c r="H377" s="47" t="str">
        <f>VLOOKUP('Programmes (ENG)'!H377, 'CWM &amp; Location'!B:D, 2, FALSE)</f>
        <v>Ysbyty Athrofaol Cymru</v>
      </c>
      <c r="I377" s="47" t="str">
        <f>VLOOKUP('Programmes (ENG)'!I377, 'CWM &amp; Location'!B:D, 2, FALSE)</f>
        <v>Caerdydd</v>
      </c>
      <c r="J377" s="47" t="str">
        <f>IF('Master List'!I377="", VLOOKUP('Master List'!H377, 'CWM &amp; Location'!B:D, 2, FALSE), CONCATENATE(VLOOKUP('Master List'!H377, 'CWM &amp; Location'!B:D, 2, FALSE), " / ", VLOOKUP('Master List'!I377, 'CWM &amp; Location'!B:D, 2, FALSE)))</f>
        <v>Llawdriniaeth Gyffredinol</v>
      </c>
      <c r="K377" s="47" t="str">
        <f>IF('Programmes (ENG)'!K377="Supervisor to be confirmed", "Goruchwyliwr I'w Gadarnhau", 'Programmes (ENG)'!K377)</f>
        <v>Mr Michael Stechman</v>
      </c>
      <c r="L377" s="47" t="str">
        <f>VLOOKUP('Programmes (ENG)'!L377, 'CWM &amp; Location'!B:D, 2, FALSE)</f>
        <v>Ysbyty Athrofaol Cymru</v>
      </c>
      <c r="M377" s="47" t="str">
        <f>VLOOKUP('Programmes (ENG)'!M377, 'CWM &amp; Location'!B:D, 2, FALSE)</f>
        <v>Caerdydd</v>
      </c>
      <c r="N377" s="47" t="str">
        <f>IF('Master List'!O377="", VLOOKUP('Master List'!N377, 'CWM &amp; Location'!B:D, 2, FALSE), CONCATENATE(VLOOKUP('Master List'!N377, 'CWM &amp; Location'!B:D, 2, FALSE), " / ", VLOOKUP('Master List'!O377, 'CWM &amp; Location'!B:D, 2, FALSE)))</f>
        <v>Meddygaeth Gyffredinol (Mewnol) / Clefydau Heintus</v>
      </c>
      <c r="O377" s="47" t="str">
        <f>IF('Programmes (ENG)'!O377="Supervisor to be confirmed", "Goruchwyliwr I'w Gadarnhau", 'Programmes (ENG)'!O377)</f>
        <v>Dr Owen Seddon</v>
      </c>
      <c r="P377" s="47" t="str">
        <f>VLOOKUP('Programmes (ENG)'!P377, 'CWM &amp; Location'!B:D, 2, FALSE)</f>
        <v>Hosbis Marie Curie</v>
      </c>
      <c r="Q377" s="47" t="str">
        <f>VLOOKUP('Programmes (ENG)'!Q377, 'CWM &amp; Location'!B:D, 2, FALSE)</f>
        <v>Penarth</v>
      </c>
      <c r="R377" s="47" t="str">
        <f>IF('Master List'!U377="", VLOOKUP('Master List'!T377, 'CWM &amp; Location'!B:D, 2, FALSE), CONCATENATE(VLOOKUP('Master List'!T377, 'CWM &amp; Location'!B:D, 2, FALSE), " / ", VLOOKUP('Master List'!U377, 'CWM &amp; Location'!B:D, 2, FALSE)))</f>
        <v>Meddygaeth Liniarol</v>
      </c>
      <c r="S377" s="47" t="str">
        <f>IF('Programmes (ENG)'!S377="Supervisor to be confirmed", "Goruchwyliwr I'w Gadarnhau", 'Programmes (ENG)'!S377)</f>
        <v>Dr Hannah Osborn</v>
      </c>
      <c r="T377" s="49" t="str">
        <f>IF('Master List'!Y377="", "", VLOOKUP('Programmes (ENG)'!T377, 'CWM &amp; Location'!B:D, 2, FALSE))</f>
        <v/>
      </c>
      <c r="U377" s="49" t="str">
        <f>IF(T377="", "", VLOOKUP('Programmes (ENG)'!U377, 'CWM &amp; Location'!B:D, 2, FALSE))</f>
        <v/>
      </c>
      <c r="V377" s="49" t="str">
        <f>IF('Programmes (ENG)'!V377="", "", VLOOKUP('Programmes (ENG)'!V377, 'CWM &amp; Location'!B:D, 2, FALSE))</f>
        <v/>
      </c>
      <c r="W377" s="49" t="str">
        <f>IF('Programmes (ENG)'!W377="", "", IF('Programmes (ENG)'!W377="Supervisor to be confirmed", 'CWM &amp; Location'!$C$207, 'Programmes (ENG)'!W377))</f>
        <v/>
      </c>
    </row>
    <row r="378" spans="1:23" ht="33.75" customHeight="1" x14ac:dyDescent="0.25">
      <c r="A378" s="47" t="str">
        <f>'Master List'!A378</f>
        <v>FP-Cross</v>
      </c>
      <c r="B378" s="47" t="str">
        <f>'Master List'!B378</f>
        <v>F2/7A4-RQF/126b</v>
      </c>
      <c r="C378" s="47" t="str">
        <f>'Master List'!C378</f>
        <v>WAL/F2/126b</v>
      </c>
      <c r="D378" s="48">
        <f>'Programmes (ENG)'!D378</f>
        <v>1</v>
      </c>
      <c r="E378" s="54" t="str">
        <f t="shared" si="5"/>
        <v>Meddygaeth Gyffredinol (Mewnol) / Clefydau Heintus, Meddygaeth Liniarol, Llawdriniaeth Gyffredinol</v>
      </c>
      <c r="F378" s="49" t="str">
        <f>VLOOKUP('Programmes (ENG)'!F378, 'CWM &amp; Location'!B:D, 2, FALSE)</f>
        <v>Bwrdd Iechyd Prifysgol Caerdydd a'r Fro</v>
      </c>
      <c r="G378" s="49" t="str">
        <f>IF('Programmes (ENG)'!G378="Supervisor to be confirmed", "Goruchwyliwr I'w Gadarnhau", 'Programmes (ENG)'!G378)</f>
        <v>Dr Owen Seddon</v>
      </c>
      <c r="H378" s="47" t="str">
        <f>VLOOKUP('Programmes (ENG)'!H378, 'CWM &amp; Location'!B:D, 2, FALSE)</f>
        <v>Ysbyty Athrofaol Cymru</v>
      </c>
      <c r="I378" s="47" t="str">
        <f>VLOOKUP('Programmes (ENG)'!I378, 'CWM &amp; Location'!B:D, 2, FALSE)</f>
        <v>Caerdydd</v>
      </c>
      <c r="J378" s="47" t="str">
        <f>IF('Master List'!I378="", VLOOKUP('Master List'!H378, 'CWM &amp; Location'!B:D, 2, FALSE), CONCATENATE(VLOOKUP('Master List'!H378, 'CWM &amp; Location'!B:D, 2, FALSE), " / ", VLOOKUP('Master List'!I378, 'CWM &amp; Location'!B:D, 2, FALSE)))</f>
        <v>Meddygaeth Gyffredinol (Mewnol) / Clefydau Heintus</v>
      </c>
      <c r="K378" s="47" t="str">
        <f>IF('Programmes (ENG)'!K378="Supervisor to be confirmed", "Goruchwyliwr I'w Gadarnhau", 'Programmes (ENG)'!K378)</f>
        <v>Dr Owen Seddon</v>
      </c>
      <c r="L378" s="47" t="str">
        <f>VLOOKUP('Programmes (ENG)'!L378, 'CWM &amp; Location'!B:D, 2, FALSE)</f>
        <v>Hosbis Marie Curie</v>
      </c>
      <c r="M378" s="47" t="str">
        <f>VLOOKUP('Programmes (ENG)'!M378, 'CWM &amp; Location'!B:D, 2, FALSE)</f>
        <v>Penarth</v>
      </c>
      <c r="N378" s="47" t="str">
        <f>IF('Master List'!O378="", VLOOKUP('Master List'!N378, 'CWM &amp; Location'!B:D, 2, FALSE), CONCATENATE(VLOOKUP('Master List'!N378, 'CWM &amp; Location'!B:D, 2, FALSE), " / ", VLOOKUP('Master List'!O378, 'CWM &amp; Location'!B:D, 2, FALSE)))</f>
        <v>Meddygaeth Liniarol</v>
      </c>
      <c r="O378" s="47" t="str">
        <f>IF('Programmes (ENG)'!O378="Supervisor to be confirmed", "Goruchwyliwr I'w Gadarnhau", 'Programmes (ENG)'!O378)</f>
        <v>Dr Hannah Osborn</v>
      </c>
      <c r="P378" s="47" t="str">
        <f>VLOOKUP('Programmes (ENG)'!P378, 'CWM &amp; Location'!B:D, 2, FALSE)</f>
        <v>Ysbyty Athrofaol Cymru</v>
      </c>
      <c r="Q378" s="47" t="str">
        <f>VLOOKUP('Programmes (ENG)'!Q378, 'CWM &amp; Location'!B:D, 2, FALSE)</f>
        <v>Caerdydd</v>
      </c>
      <c r="R378" s="47" t="str">
        <f>IF('Master List'!U378="", VLOOKUP('Master List'!T378, 'CWM &amp; Location'!B:D, 2, FALSE), CONCATENATE(VLOOKUP('Master List'!T378, 'CWM &amp; Location'!B:D, 2, FALSE), " / ", VLOOKUP('Master List'!U378, 'CWM &amp; Location'!B:D, 2, FALSE)))</f>
        <v>Llawdriniaeth Gyffredinol</v>
      </c>
      <c r="S378" s="47" t="str">
        <f>IF('Programmes (ENG)'!S378="Supervisor to be confirmed", "Goruchwyliwr I'w Gadarnhau", 'Programmes (ENG)'!S378)</f>
        <v>Mr Michael Stechman</v>
      </c>
      <c r="T378" s="49" t="str">
        <f>IF('Master List'!Y378="", "", VLOOKUP('Programmes (ENG)'!T378, 'CWM &amp; Location'!B:D, 2, FALSE))</f>
        <v/>
      </c>
      <c r="U378" s="49" t="str">
        <f>IF(T378="", "", VLOOKUP('Programmes (ENG)'!U378, 'CWM &amp; Location'!B:D, 2, FALSE))</f>
        <v/>
      </c>
      <c r="V378" s="49" t="str">
        <f>IF('Programmes (ENG)'!V378="", "", VLOOKUP('Programmes (ENG)'!V378, 'CWM &amp; Location'!B:D, 2, FALSE))</f>
        <v/>
      </c>
      <c r="W378" s="49" t="str">
        <f>IF('Programmes (ENG)'!W378="", "", IF('Programmes (ENG)'!W378="Supervisor to be confirmed", 'CWM &amp; Location'!$C$207, 'Programmes (ENG)'!W378))</f>
        <v/>
      </c>
    </row>
    <row r="379" spans="1:23" ht="33.75" customHeight="1" x14ac:dyDescent="0.25">
      <c r="A379" s="47" t="str">
        <f>'Master List'!A379</f>
        <v>FP-Cross</v>
      </c>
      <c r="B379" s="47" t="str">
        <f>'Master List'!B379</f>
        <v>F2/7A4-RQF/126c</v>
      </c>
      <c r="C379" s="47" t="str">
        <f>'Master List'!C379</f>
        <v>WAL/F2/126c</v>
      </c>
      <c r="D379" s="48">
        <f>'Programmes (ENG)'!D379</f>
        <v>1</v>
      </c>
      <c r="E379" s="54" t="str">
        <f t="shared" si="5"/>
        <v>Meddygaeth Liniarol, Llawdriniaeth Gyffredinol, Meddygaeth Gyffredinol (Mewnol) / Clefydau Heintus</v>
      </c>
      <c r="F379" s="49" t="str">
        <f>VLOOKUP('Programmes (ENG)'!F379, 'CWM &amp; Location'!B:D, 2, FALSE)</f>
        <v>Bwrdd Iechyd Prifysgol Caerdydd a'r Fro</v>
      </c>
      <c r="G379" s="49" t="str">
        <f>IF('Programmes (ENG)'!G379="Supervisor to be confirmed", "Goruchwyliwr I'w Gadarnhau", 'Programmes (ENG)'!G379)</f>
        <v>Dr Hannah Osborn</v>
      </c>
      <c r="H379" s="47" t="str">
        <f>VLOOKUP('Programmes (ENG)'!H379, 'CWM &amp; Location'!B:D, 2, FALSE)</f>
        <v>Hosbis Marie Curie</v>
      </c>
      <c r="I379" s="47" t="str">
        <f>VLOOKUP('Programmes (ENG)'!I379, 'CWM &amp; Location'!B:D, 2, FALSE)</f>
        <v>Penarth</v>
      </c>
      <c r="J379" s="47" t="str">
        <f>IF('Master List'!I379="", VLOOKUP('Master List'!H379, 'CWM &amp; Location'!B:D, 2, FALSE), CONCATENATE(VLOOKUP('Master List'!H379, 'CWM &amp; Location'!B:D, 2, FALSE), " / ", VLOOKUP('Master List'!I379, 'CWM &amp; Location'!B:D, 2, FALSE)))</f>
        <v>Meddygaeth Liniarol</v>
      </c>
      <c r="K379" s="47" t="str">
        <f>IF('Programmes (ENG)'!K379="Supervisor to be confirmed", "Goruchwyliwr I'w Gadarnhau", 'Programmes (ENG)'!K379)</f>
        <v>Dr Hannah Osborn</v>
      </c>
      <c r="L379" s="47" t="str">
        <f>VLOOKUP('Programmes (ENG)'!L379, 'CWM &amp; Location'!B:D, 2, FALSE)</f>
        <v>Ysbyty Athrofaol Cymru</v>
      </c>
      <c r="M379" s="47" t="str">
        <f>VLOOKUP('Programmes (ENG)'!M379, 'CWM &amp; Location'!B:D, 2, FALSE)</f>
        <v>Caerdydd</v>
      </c>
      <c r="N379" s="47" t="str">
        <f>IF('Master List'!O379="", VLOOKUP('Master List'!N379, 'CWM &amp; Location'!B:D, 2, FALSE), CONCATENATE(VLOOKUP('Master List'!N379, 'CWM &amp; Location'!B:D, 2, FALSE), " / ", VLOOKUP('Master List'!O379, 'CWM &amp; Location'!B:D, 2, FALSE)))</f>
        <v>Llawdriniaeth Gyffredinol</v>
      </c>
      <c r="O379" s="47" t="str">
        <f>IF('Programmes (ENG)'!O379="Supervisor to be confirmed", "Goruchwyliwr I'w Gadarnhau", 'Programmes (ENG)'!O379)</f>
        <v>Mr Michael Stechman</v>
      </c>
      <c r="P379" s="47" t="str">
        <f>VLOOKUP('Programmes (ENG)'!P379, 'CWM &amp; Location'!B:D, 2, FALSE)</f>
        <v>Ysbyty Athrofaol Cymru</v>
      </c>
      <c r="Q379" s="47" t="str">
        <f>VLOOKUP('Programmes (ENG)'!Q379, 'CWM &amp; Location'!B:D, 2, FALSE)</f>
        <v>Caerdydd</v>
      </c>
      <c r="R379" s="47" t="str">
        <f>IF('Master List'!U379="", VLOOKUP('Master List'!T379, 'CWM &amp; Location'!B:D, 2, FALSE), CONCATENATE(VLOOKUP('Master List'!T379, 'CWM &amp; Location'!B:D, 2, FALSE), " / ", VLOOKUP('Master List'!U379, 'CWM &amp; Location'!B:D, 2, FALSE)))</f>
        <v>Meddygaeth Gyffredinol (Mewnol) / Clefydau Heintus</v>
      </c>
      <c r="S379" s="47" t="str">
        <f>IF('Programmes (ENG)'!S379="Supervisor to be confirmed", "Goruchwyliwr I'w Gadarnhau", 'Programmes (ENG)'!S379)</f>
        <v>Dr Owen Seddon</v>
      </c>
      <c r="T379" s="49" t="str">
        <f>IF('Master List'!Y379="", "", VLOOKUP('Programmes (ENG)'!T379, 'CWM &amp; Location'!B:D, 2, FALSE))</f>
        <v/>
      </c>
      <c r="U379" s="49" t="str">
        <f>IF(T379="", "", VLOOKUP('Programmes (ENG)'!U379, 'CWM &amp; Location'!B:D, 2, FALSE))</f>
        <v/>
      </c>
      <c r="V379" s="49" t="str">
        <f>IF('Programmes (ENG)'!V379="", "", VLOOKUP('Programmes (ENG)'!V379, 'CWM &amp; Location'!B:D, 2, FALSE))</f>
        <v/>
      </c>
      <c r="W379" s="49" t="str">
        <f>IF('Programmes (ENG)'!W379="", "", IF('Programmes (ENG)'!W379="Supervisor to be confirmed", 'CWM &amp; Location'!$C$207, 'Programmes (ENG)'!W379))</f>
        <v/>
      </c>
    </row>
    <row r="380" spans="1:23" ht="33.75" customHeight="1" x14ac:dyDescent="0.25">
      <c r="A380" s="47" t="str">
        <f>'Master List'!A380</f>
        <v>FP-Cross</v>
      </c>
      <c r="B380" s="47" t="str">
        <f>'Master List'!B380</f>
        <v>F2/7A5N-RQF/127a</v>
      </c>
      <c r="C380" s="47" t="str">
        <f>'Master List'!C380</f>
        <v>WAL/F2/127a</v>
      </c>
      <c r="D380" s="48">
        <f>'Programmes (ENG)'!D380</f>
        <v>1</v>
      </c>
      <c r="E380" s="54" t="str">
        <f t="shared" si="5"/>
        <v>Pediatreg / Pediatreg Cymunedol, Meddygaeth Frys, Oncoleg Glinigol</v>
      </c>
      <c r="F380" s="49" t="str">
        <f>VLOOKUP('Programmes (ENG)'!F380, 'CWM &amp; Location'!B:D, 2, FALSE)</f>
        <v>Bwrdd Iechyd Prifysgol Cwm Taf Morgannwg</v>
      </c>
      <c r="G380" s="49" t="str">
        <f>IF('Programmes (ENG)'!G380="Supervisor to be confirmed", "Goruchwyliwr I'w Gadarnhau", 'Programmes (ENG)'!G380)</f>
        <v>Dr Omotakin Omolokun</v>
      </c>
      <c r="H380" s="47" t="str">
        <f>VLOOKUP('Programmes (ENG)'!H380, 'CWM &amp; Location'!B:D, 2, FALSE)</f>
        <v>Ysbyty'r Tywysog Siarl</v>
      </c>
      <c r="I380" s="47" t="str">
        <f>VLOOKUP('Programmes (ENG)'!I380, 'CWM &amp; Location'!B:D, 2, FALSE)</f>
        <v>Merthyr Tudful</v>
      </c>
      <c r="J380" s="47" t="str">
        <f>IF('Master List'!I380="", VLOOKUP('Master List'!H380, 'CWM &amp; Location'!B:D, 2, FALSE), CONCATENATE(VLOOKUP('Master List'!H380, 'CWM &amp; Location'!B:D, 2, FALSE), " / ", VLOOKUP('Master List'!I380, 'CWM &amp; Location'!B:D, 2, FALSE)))</f>
        <v>Pediatreg / Pediatreg Cymunedol</v>
      </c>
      <c r="K380" s="47" t="str">
        <f>IF('Programmes (ENG)'!K380="Supervisor to be confirmed", "Goruchwyliwr I'w Gadarnhau", 'Programmes (ENG)'!K380)</f>
        <v>Dr Omotakin Omolokun</v>
      </c>
      <c r="L380" s="47" t="str">
        <f>VLOOKUP('Programmes (ENG)'!L380, 'CWM &amp; Location'!B:D, 2, FALSE)</f>
        <v>Ysbyty'r Tywysog Siarl</v>
      </c>
      <c r="M380" s="47" t="str">
        <f>VLOOKUP('Programmes (ENG)'!M380, 'CWM &amp; Location'!B:D, 2, FALSE)</f>
        <v>Merthyr Tudful</v>
      </c>
      <c r="N380" s="47" t="str">
        <f>IF('Master List'!O380="", VLOOKUP('Master List'!N380, 'CWM &amp; Location'!B:D, 2, FALSE), CONCATENATE(VLOOKUP('Master List'!N380, 'CWM &amp; Location'!B:D, 2, FALSE), " / ", VLOOKUP('Master List'!O380, 'CWM &amp; Location'!B:D, 2, FALSE)))</f>
        <v>Meddygaeth Frys</v>
      </c>
      <c r="O380" s="47" t="str">
        <f>IF('Programmes (ENG)'!O380="Supervisor to be confirmed", "Goruchwyliwr I'w Gadarnhau", 'Programmes (ENG)'!O380)</f>
        <v>Dr Mateusz Szmidt</v>
      </c>
      <c r="P380" s="47" t="str">
        <f>VLOOKUP('Programmes (ENG)'!P380, 'CWM &amp; Location'!B:D, 2, FALSE)</f>
        <v>Canolfan Ganser Felindre</v>
      </c>
      <c r="Q380" s="47" t="str">
        <f>VLOOKUP('Programmes (ENG)'!Q380, 'CWM &amp; Location'!B:D, 2, FALSE)</f>
        <v>Caerdydd</v>
      </c>
      <c r="R380" s="47" t="str">
        <f>IF('Master List'!U380="", VLOOKUP('Master List'!T380, 'CWM &amp; Location'!B:D, 2, FALSE), CONCATENATE(VLOOKUP('Master List'!T380, 'CWM &amp; Location'!B:D, 2, FALSE), " / ", VLOOKUP('Master List'!U380, 'CWM &amp; Location'!B:D, 2, FALSE)))</f>
        <v>Oncoleg Glinigol</v>
      </c>
      <c r="S380" s="47" t="str">
        <f>IF('Programmes (ENG)'!S380="Supervisor to be confirmed", "Goruchwyliwr I'w Gadarnhau", 'Programmes (ENG)'!S380)</f>
        <v>Dr Joanita Ocen</v>
      </c>
      <c r="T380" s="49" t="str">
        <f>IF('Master List'!Y380="", "", VLOOKUP('Programmes (ENG)'!T380, 'CWM &amp; Location'!B:D, 2, FALSE))</f>
        <v/>
      </c>
      <c r="U380" s="49" t="str">
        <f>IF(T380="", "", VLOOKUP('Programmes (ENG)'!U380, 'CWM &amp; Location'!B:D, 2, FALSE))</f>
        <v/>
      </c>
      <c r="V380" s="49" t="str">
        <f>IF('Programmes (ENG)'!V380="", "", VLOOKUP('Programmes (ENG)'!V380, 'CWM &amp; Location'!B:D, 2, FALSE))</f>
        <v/>
      </c>
      <c r="W380" s="49" t="str">
        <f>IF('Programmes (ENG)'!W380="", "", IF('Programmes (ENG)'!W380="Supervisor to be confirmed", 'CWM &amp; Location'!$C$207, 'Programmes (ENG)'!W380))</f>
        <v/>
      </c>
    </row>
    <row r="381" spans="1:23" ht="33.75" customHeight="1" x14ac:dyDescent="0.25">
      <c r="A381" s="47" t="str">
        <f>'Master List'!A381</f>
        <v>FP-Cross</v>
      </c>
      <c r="B381" s="47" t="str">
        <f>'Master List'!B381</f>
        <v>F2/7A5N-RQF/127b</v>
      </c>
      <c r="C381" s="47" t="str">
        <f>'Master List'!C381</f>
        <v>WAL/F2/127b</v>
      </c>
      <c r="D381" s="48">
        <f>'Programmes (ENG)'!D381</f>
        <v>1</v>
      </c>
      <c r="E381" s="54" t="str">
        <f t="shared" si="5"/>
        <v>Meddygaeth Frys, Oncoleg Glinigol, Pediatreg / Pediatreg Cymunedol</v>
      </c>
      <c r="F381" s="49" t="str">
        <f>VLOOKUP('Programmes (ENG)'!F381, 'CWM &amp; Location'!B:D, 2, FALSE)</f>
        <v>Bwrdd Iechyd Prifysgol Cwm Taf Morgannwg</v>
      </c>
      <c r="G381" s="49" t="str">
        <f>IF('Programmes (ENG)'!G381="Supervisor to be confirmed", "Goruchwyliwr I'w Gadarnhau", 'Programmes (ENG)'!G381)</f>
        <v>Dr Mateusz Szmidt</v>
      </c>
      <c r="H381" s="47" t="str">
        <f>VLOOKUP('Programmes (ENG)'!H381, 'CWM &amp; Location'!B:D, 2, FALSE)</f>
        <v>Ysbyty'r Tywysog Siarl</v>
      </c>
      <c r="I381" s="47" t="str">
        <f>VLOOKUP('Programmes (ENG)'!I381, 'CWM &amp; Location'!B:D, 2, FALSE)</f>
        <v>Merthyr Tudful</v>
      </c>
      <c r="J381" s="47" t="str">
        <f>IF('Master List'!I381="", VLOOKUP('Master List'!H381, 'CWM &amp; Location'!B:D, 2, FALSE), CONCATENATE(VLOOKUP('Master List'!H381, 'CWM &amp; Location'!B:D, 2, FALSE), " / ", VLOOKUP('Master List'!I381, 'CWM &amp; Location'!B:D, 2, FALSE)))</f>
        <v>Meddygaeth Frys</v>
      </c>
      <c r="K381" s="47" t="str">
        <f>IF('Programmes (ENG)'!K381="Supervisor to be confirmed", "Goruchwyliwr I'w Gadarnhau", 'Programmes (ENG)'!K381)</f>
        <v>Dr Mateusz Szmidt</v>
      </c>
      <c r="L381" s="47" t="str">
        <f>VLOOKUP('Programmes (ENG)'!L381, 'CWM &amp; Location'!B:D, 2, FALSE)</f>
        <v>Canolfan Ganser Felindre</v>
      </c>
      <c r="M381" s="47" t="str">
        <f>VLOOKUP('Programmes (ENG)'!M381, 'CWM &amp; Location'!B:D, 2, FALSE)</f>
        <v>Caerdydd</v>
      </c>
      <c r="N381" s="47" t="str">
        <f>IF('Master List'!O381="", VLOOKUP('Master List'!N381, 'CWM &amp; Location'!B:D, 2, FALSE), CONCATENATE(VLOOKUP('Master List'!N381, 'CWM &amp; Location'!B:D, 2, FALSE), " / ", VLOOKUP('Master List'!O381, 'CWM &amp; Location'!B:D, 2, FALSE)))</f>
        <v>Oncoleg Glinigol</v>
      </c>
      <c r="O381" s="47" t="str">
        <f>IF('Programmes (ENG)'!O381="Supervisor to be confirmed", "Goruchwyliwr I'w Gadarnhau", 'Programmes (ENG)'!O381)</f>
        <v>Dr Joanita Ocen</v>
      </c>
      <c r="P381" s="47" t="str">
        <f>VLOOKUP('Programmes (ENG)'!P381, 'CWM &amp; Location'!B:D, 2, FALSE)</f>
        <v>Ysbyty'r Tywysog Siarl</v>
      </c>
      <c r="Q381" s="47" t="str">
        <f>VLOOKUP('Programmes (ENG)'!Q381, 'CWM &amp; Location'!B:D, 2, FALSE)</f>
        <v>Merthyr Tudful</v>
      </c>
      <c r="R381" s="47" t="str">
        <f>IF('Master List'!U381="", VLOOKUP('Master List'!T381, 'CWM &amp; Location'!B:D, 2, FALSE), CONCATENATE(VLOOKUP('Master List'!T381, 'CWM &amp; Location'!B:D, 2, FALSE), " / ", VLOOKUP('Master List'!U381, 'CWM &amp; Location'!B:D, 2, FALSE)))</f>
        <v>Pediatreg / Pediatreg Cymunedol</v>
      </c>
      <c r="S381" s="47" t="str">
        <f>IF('Programmes (ENG)'!S381="Supervisor to be confirmed", "Goruchwyliwr I'w Gadarnhau", 'Programmes (ENG)'!S381)</f>
        <v>Dr Omotakin Omolokun</v>
      </c>
      <c r="T381" s="49" t="str">
        <f>IF('Master List'!Y381="", "", VLOOKUP('Programmes (ENG)'!T381, 'CWM &amp; Location'!B:D, 2, FALSE))</f>
        <v/>
      </c>
      <c r="U381" s="49" t="str">
        <f>IF(T381="", "", VLOOKUP('Programmes (ENG)'!U381, 'CWM &amp; Location'!B:D, 2, FALSE))</f>
        <v/>
      </c>
      <c r="V381" s="49" t="str">
        <f>IF('Programmes (ENG)'!V381="", "", VLOOKUP('Programmes (ENG)'!V381, 'CWM &amp; Location'!B:D, 2, FALSE))</f>
        <v/>
      </c>
      <c r="W381" s="49" t="str">
        <f>IF('Programmes (ENG)'!W381="", "", IF('Programmes (ENG)'!W381="Supervisor to be confirmed", 'CWM &amp; Location'!$C$207, 'Programmes (ENG)'!W381))</f>
        <v/>
      </c>
    </row>
    <row r="382" spans="1:23" ht="33.75" customHeight="1" x14ac:dyDescent="0.25">
      <c r="A382" s="47" t="str">
        <f>'Master List'!A382</f>
        <v>FP-Cross</v>
      </c>
      <c r="B382" s="47" t="str">
        <f>'Master List'!B382</f>
        <v>F2/7A5N-RQF/127c</v>
      </c>
      <c r="C382" s="47" t="str">
        <f>'Master List'!C382</f>
        <v>WAL/F2/127c</v>
      </c>
      <c r="D382" s="48">
        <f>'Programmes (ENG)'!D382</f>
        <v>1</v>
      </c>
      <c r="E382" s="54" t="str">
        <f t="shared" si="5"/>
        <v>Oncoleg Glinigol, Pediatreg / Pediatreg Cymunedol, Meddygaeth Frys</v>
      </c>
      <c r="F382" s="49" t="str">
        <f>VLOOKUP('Programmes (ENG)'!F382, 'CWM &amp; Location'!B:D, 2, FALSE)</f>
        <v>Bwrdd Iechyd Prifysgol Cwm Taf Morgannwg</v>
      </c>
      <c r="G382" s="49" t="str">
        <f>IF('Programmes (ENG)'!G382="Supervisor to be confirmed", "Goruchwyliwr I'w Gadarnhau", 'Programmes (ENG)'!G382)</f>
        <v>Dr Joanita Ocen</v>
      </c>
      <c r="H382" s="47" t="str">
        <f>VLOOKUP('Programmes (ENG)'!H382, 'CWM &amp; Location'!B:D, 2, FALSE)</f>
        <v>Canolfan Ganser Felindre</v>
      </c>
      <c r="I382" s="47" t="str">
        <f>VLOOKUP('Programmes (ENG)'!I382, 'CWM &amp; Location'!B:D, 2, FALSE)</f>
        <v>Caerdydd</v>
      </c>
      <c r="J382" s="47" t="str">
        <f>IF('Master List'!I382="", VLOOKUP('Master List'!H382, 'CWM &amp; Location'!B:D, 2, FALSE), CONCATENATE(VLOOKUP('Master List'!H382, 'CWM &amp; Location'!B:D, 2, FALSE), " / ", VLOOKUP('Master List'!I382, 'CWM &amp; Location'!B:D, 2, FALSE)))</f>
        <v>Oncoleg Glinigol</v>
      </c>
      <c r="K382" s="47" t="str">
        <f>IF('Programmes (ENG)'!K382="Supervisor to be confirmed", "Goruchwyliwr I'w Gadarnhau", 'Programmes (ENG)'!K382)</f>
        <v>Dr Joanita Ocen</v>
      </c>
      <c r="L382" s="47" t="str">
        <f>VLOOKUP('Programmes (ENG)'!L382, 'CWM &amp; Location'!B:D, 2, FALSE)</f>
        <v>Ysbyty'r Tywysog Siarl</v>
      </c>
      <c r="M382" s="47" t="str">
        <f>VLOOKUP('Programmes (ENG)'!M382, 'CWM &amp; Location'!B:D, 2, FALSE)</f>
        <v>Merthyr Tudful</v>
      </c>
      <c r="N382" s="47" t="str">
        <f>IF('Master List'!O382="", VLOOKUP('Master List'!N382, 'CWM &amp; Location'!B:D, 2, FALSE), CONCATENATE(VLOOKUP('Master List'!N382, 'CWM &amp; Location'!B:D, 2, FALSE), " / ", VLOOKUP('Master List'!O382, 'CWM &amp; Location'!B:D, 2, FALSE)))</f>
        <v>Pediatreg / Pediatreg Cymunedol</v>
      </c>
      <c r="O382" s="47" t="str">
        <f>IF('Programmes (ENG)'!O382="Supervisor to be confirmed", "Goruchwyliwr I'w Gadarnhau", 'Programmes (ENG)'!O382)</f>
        <v>Dr Omotakin Omolokun</v>
      </c>
      <c r="P382" s="47" t="str">
        <f>VLOOKUP('Programmes (ENG)'!P382, 'CWM &amp; Location'!B:D, 2, FALSE)</f>
        <v>Ysbyty'r Tywysog Siarl</v>
      </c>
      <c r="Q382" s="47" t="str">
        <f>VLOOKUP('Programmes (ENG)'!Q382, 'CWM &amp; Location'!B:D, 2, FALSE)</f>
        <v>Merthyr Tudful</v>
      </c>
      <c r="R382" s="47" t="str">
        <f>IF('Master List'!U382="", VLOOKUP('Master List'!T382, 'CWM &amp; Location'!B:D, 2, FALSE), CONCATENATE(VLOOKUP('Master List'!T382, 'CWM &amp; Location'!B:D, 2, FALSE), " / ", VLOOKUP('Master List'!U382, 'CWM &amp; Location'!B:D, 2, FALSE)))</f>
        <v>Meddygaeth Frys</v>
      </c>
      <c r="S382" s="47" t="str">
        <f>IF('Programmes (ENG)'!S382="Supervisor to be confirmed", "Goruchwyliwr I'w Gadarnhau", 'Programmes (ENG)'!S382)</f>
        <v>Dr Mateusz Szmidt</v>
      </c>
      <c r="T382" s="49" t="str">
        <f>IF('Master List'!Y382="", "", VLOOKUP('Programmes (ENG)'!T382, 'CWM &amp; Location'!B:D, 2, FALSE))</f>
        <v/>
      </c>
      <c r="U382" s="49" t="str">
        <f>IF(T382="", "", VLOOKUP('Programmes (ENG)'!U382, 'CWM &amp; Location'!B:D, 2, FALSE))</f>
        <v/>
      </c>
      <c r="V382" s="49" t="str">
        <f>IF('Programmes (ENG)'!V382="", "", VLOOKUP('Programmes (ENG)'!V382, 'CWM &amp; Location'!B:D, 2, FALSE))</f>
        <v/>
      </c>
      <c r="W382" s="49" t="str">
        <f>IF('Programmes (ENG)'!W382="", "", IF('Programmes (ENG)'!W382="Supervisor to be confirmed", 'CWM &amp; Location'!$C$207, 'Programmes (ENG)'!W382))</f>
        <v/>
      </c>
    </row>
  </sheetData>
  <sheetProtection formatCells="0" formatColumns="0" formatRows="0" insertColumns="0" insertRows="0" deleteColumns="0" deleteRows="0" sort="0" autoFilter="0"/>
  <autoFilter ref="A1:W382" xr:uid="{63311820-5E75-433B-AA2E-82DC75A7A69B}"/>
  <conditionalFormatting sqref="A2:W382">
    <cfRule type="expression" dxfId="15" priority="17">
      <formula>$A2="FP-Cross"</formula>
    </cfRule>
    <cfRule type="expression" dxfId="8" priority="25">
      <formula>$A2="NP"</formula>
    </cfRule>
    <cfRule type="expression" dxfId="14" priority="38">
      <formula>$D2=0</formula>
    </cfRule>
    <cfRule type="expression" dxfId="13" priority="39">
      <formula>$A2="FPP/SE"</formula>
    </cfRule>
    <cfRule type="expression" dxfId="12" priority="40">
      <formula>$A2="FPP/LIFT"</formula>
    </cfRule>
    <cfRule type="expression" dxfId="11" priority="41">
      <formula>$A2="FPP"</formula>
    </cfRule>
    <cfRule type="expression" dxfId="10" priority="42">
      <formula>$A2="LIFT"</formula>
    </cfRule>
    <cfRule type="expression" dxfId="9" priority="43">
      <formula>$A2="SFP"</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a484cfe-5ba1-422c-87c4-f1b6b2403152">
      <UserInfo>
        <DisplayName>Sioned Edwards (HEIW)</DisplayName>
        <AccountId>243</AccountId>
        <AccountType/>
      </UserInfo>
      <UserInfo>
        <DisplayName>Alison Ingham (HEIW)</DisplayName>
        <AccountId>2166</AccountId>
        <AccountType/>
      </UserInfo>
    </SharedWithUsers>
    <lcf76f155ced4ddcb4097134ff3c332f xmlns="2479a6cc-7fec-4826-92a2-de013c8578e8">
      <Terms xmlns="http://schemas.microsoft.com/office/infopath/2007/PartnerControls"/>
    </lcf76f155ced4ddcb4097134ff3c332f>
    <TaxCatchAll xmlns="6a484cfe-5ba1-422c-87c4-f1b6b2403152"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AF92DCA4D17FE4181B613AA21AEEF79" ma:contentTypeVersion="22" ma:contentTypeDescription="Create a new document." ma:contentTypeScope="" ma:versionID="1b0d5c4f4e8125948d2b8d1d6c7458a3">
  <xsd:schema xmlns:xsd="http://www.w3.org/2001/XMLSchema" xmlns:xs="http://www.w3.org/2001/XMLSchema" xmlns:p="http://schemas.microsoft.com/office/2006/metadata/properties" xmlns:ns2="2479a6cc-7fec-4826-92a2-de013c8578e8" xmlns:ns3="6a484cfe-5ba1-422c-87c4-f1b6b2403152" targetNamespace="http://schemas.microsoft.com/office/2006/metadata/properties" ma:root="true" ma:fieldsID="fc30210247c66b48a1fa629b4675aea9" ns2:_="" ns3:_="">
    <xsd:import namespace="2479a6cc-7fec-4826-92a2-de013c8578e8"/>
    <xsd:import namespace="6a484cfe-5ba1-422c-87c4-f1b6b240315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9a6cc-7fec-4826-92a2-de013c8578e8"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OCR" ma:index="6" nillable="true" ma:displayName="Extracted Text" ma:internalName="MediaServiceOCR" ma:readOnly="true">
      <xsd:simpleType>
        <xsd:restriction base="dms:Note">
          <xsd:maxLength value="255"/>
        </xsd:restriction>
      </xsd:simpleType>
    </xsd:element>
    <xsd:element name="MediaServiceDateTaken" ma:index="7" nillable="true" ma:displayName="MediaServiceDateTaken" ma:hidden="true" ma:internalName="MediaServiceDateTaken" ma:readOnly="true">
      <xsd:simpleType>
        <xsd:restriction base="dms:Text"/>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efaef41-70dc-4075-804e-d4e4dbdaee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484cfe-5ba1-422c-87c4-f1b6b24031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9b0baa8-0798-4e3f-9765-4772d5e0e7bd}" ma:internalName="TaxCatchAll" ma:showField="CatchAllData" ma:web="6a484cfe-5ba1-422c-87c4-f1b6b24031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E2C44B-D302-47D8-8042-7C6C651BD3B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a484cfe-5ba1-422c-87c4-f1b6b2403152"/>
    <ds:schemaRef ds:uri="http://purl.org/dc/elements/1.1/"/>
    <ds:schemaRef ds:uri="http://schemas.microsoft.com/office/2006/metadata/properties"/>
    <ds:schemaRef ds:uri="2479a6cc-7fec-4826-92a2-de013c8578e8"/>
    <ds:schemaRef ds:uri="http://www.w3.org/XML/1998/namespace"/>
    <ds:schemaRef ds:uri="http://purl.org/dc/dcmitype/"/>
  </ds:schemaRefs>
</ds:datastoreItem>
</file>

<file path=customXml/itemProps2.xml><?xml version="1.0" encoding="utf-8"?>
<ds:datastoreItem xmlns:ds="http://schemas.openxmlformats.org/officeDocument/2006/customXml" ds:itemID="{EBC71F39-CBFA-44ED-A67A-D6DD4FB45B81}">
  <ds:schemaRefs>
    <ds:schemaRef ds:uri="http://schemas.microsoft.com/sharepoint/v3/contenttype/forms"/>
  </ds:schemaRefs>
</ds:datastoreItem>
</file>

<file path=customXml/itemProps3.xml><?xml version="1.0" encoding="utf-8"?>
<ds:datastoreItem xmlns:ds="http://schemas.openxmlformats.org/officeDocument/2006/customXml" ds:itemID="{A3FD2FBC-C556-42A0-89EA-931A33B1F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9a6cc-7fec-4826-92a2-de013c8578e8"/>
    <ds:schemaRef ds:uri="6a484cfe-5ba1-422c-87c4-f1b6b2403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Master List</vt:lpstr>
      <vt:lpstr>CWM &amp; Location</vt:lpstr>
      <vt:lpstr>Welcome</vt:lpstr>
      <vt:lpstr>Programmes (ENG)</vt:lpstr>
      <vt:lpstr>Rhaglen (CYM)</vt:lpstr>
      <vt:lpstr>Welcome!Print_Area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dc:creator>
  <cp:keywords/>
  <dc:description/>
  <cp:lastModifiedBy>Sarah Edwards</cp:lastModifiedBy>
  <cp:revision/>
  <dcterms:created xsi:type="dcterms:W3CDTF">2012-03-23T18:54:29Z</dcterms:created>
  <dcterms:modified xsi:type="dcterms:W3CDTF">2022-11-17T09:54:09Z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0x0101003AF92DCA4D17FE4181B613AA21AEEF79</vt:lpwstr>
  </property>
  <property fmtid="{D5CDD505-2E9C-101B-9397-08002B2CF9AE}" pid="3" name="Order">
    <vt:r8>85400</vt:r8>
  </property>
  <property fmtid="{D5CDD505-2E9C-101B-9397-08002B2CF9AE}" pid="4" name="AuthorIds_UIVersion_15360">
    <vt:lpwstr>243</vt:lpwstr>
  </property>
  <property fmtid="{D5CDD505-2E9C-101B-9397-08002B2CF9AE}" pid="5" name="MediaServiceImageTags">
    <vt:lpwstr/>
  </property>
  <property fmtid="{D5CDD505-2E9C-101B-9397-08002B2CF9AE}" pid="6" name="_ExtendedDescription">
    <vt:lpwstr/>
  </property>
</Properties>
</file>